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6"/>
  </bookViews>
  <sheets>
    <sheet name="dod 1" sheetId="1" r:id="rId1"/>
    <sheet name="dod 2" sheetId="2" r:id="rId2"/>
    <sheet name="dod 3" sheetId="3" r:id="rId3"/>
    <sheet name="dod 4" sheetId="4" r:id="rId4"/>
    <sheet name="Dod5" sheetId="5" r:id="rId5"/>
    <sheet name="Dod6" sheetId="6" r:id="rId6"/>
    <sheet name="Dod7" sheetId="7" r:id="rId7"/>
  </sheets>
  <definedNames>
    <definedName name="ГФУ" localSheetId="6">#REF!</definedName>
    <definedName name="ГФУ">#REF!</definedName>
    <definedName name="_xlnm.Print_Titles" localSheetId="0">'dod 1'!$7:$10</definedName>
    <definedName name="_xlnm.Print_Titles" localSheetId="2">'dod 3'!$8:$12</definedName>
    <definedName name="_xlnm.Print_Titles" localSheetId="5">'Dod6'!$D:$E,'Dod6'!$5:$6</definedName>
    <definedName name="_xlnm.Print_Titles" localSheetId="6">'Dod7'!$7:$9</definedName>
    <definedName name="Культура" localSheetId="6">#REF!</definedName>
    <definedName name="Культура">#REF!</definedName>
    <definedName name="Ліцей" localSheetId="6">#REF!</definedName>
    <definedName name="Ліцей">#REF!</definedName>
    <definedName name="_xlnm.Print_Area" localSheetId="5">'Dod6'!$A$1:$K$43</definedName>
    <definedName name="Освіта" localSheetId="6">#REF!</definedName>
    <definedName name="Освіта">#REF!</definedName>
    <definedName name="УСЗ" localSheetId="6">#REF!</definedName>
    <definedName name="УСЗ">#REF!</definedName>
    <definedName name="ФУ1506" localSheetId="6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7" l="1"/>
  <c r="I32" i="7"/>
  <c r="J32" i="7"/>
  <c r="K32" i="7"/>
  <c r="G34" i="7"/>
  <c r="G33" i="7"/>
  <c r="H8" i="6" l="1"/>
  <c r="J11" i="7" l="1"/>
  <c r="K11" i="7"/>
  <c r="I11" i="7"/>
  <c r="G25" i="7"/>
  <c r="G24" i="7"/>
  <c r="G23" i="7"/>
  <c r="G21" i="7"/>
  <c r="H16" i="6" l="1"/>
  <c r="C15" i="2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H27" i="7" l="1"/>
  <c r="I27" i="7"/>
  <c r="J27" i="7"/>
  <c r="K27" i="7"/>
  <c r="H11" i="7" l="1"/>
  <c r="H10" i="7" s="1"/>
  <c r="I10" i="7"/>
  <c r="J10" i="7"/>
  <c r="K10" i="7"/>
  <c r="V15" i="5" l="1"/>
  <c r="V16" i="5"/>
  <c r="V17" i="5"/>
  <c r="V14" i="5"/>
  <c r="G29" i="7" l="1"/>
  <c r="G30" i="7"/>
  <c r="I15" i="5"/>
  <c r="I16" i="5"/>
  <c r="I17" i="5"/>
  <c r="J46" i="7" l="1"/>
  <c r="K46" i="7"/>
  <c r="I46" i="7"/>
  <c r="G47" i="7"/>
  <c r="G46" i="7" s="1"/>
  <c r="H44" i="7"/>
  <c r="I44" i="7"/>
  <c r="J44" i="7"/>
  <c r="K44" i="7"/>
  <c r="H43" i="7"/>
  <c r="I43" i="7"/>
  <c r="J43" i="7"/>
  <c r="K43" i="7"/>
  <c r="G45" i="7"/>
  <c r="G44" i="7" s="1"/>
  <c r="G43" i="7" s="1"/>
  <c r="H31" i="7"/>
  <c r="J31" i="7"/>
  <c r="I31" i="7"/>
  <c r="K31" i="7"/>
  <c r="G42" i="7"/>
  <c r="G41" i="7"/>
  <c r="G39" i="7"/>
  <c r="G40" i="7"/>
  <c r="G36" i="7"/>
  <c r="G37" i="7"/>
  <c r="G38" i="7"/>
  <c r="G35" i="7"/>
  <c r="I26" i="7"/>
  <c r="H26" i="7"/>
  <c r="J26" i="7"/>
  <c r="K26" i="7"/>
  <c r="G32" i="7" l="1"/>
  <c r="G31" i="7" s="1"/>
  <c r="G28" i="7"/>
  <c r="H48" i="7"/>
  <c r="I48" i="7"/>
  <c r="J48" i="7"/>
  <c r="K48" i="7"/>
  <c r="G22" i="7"/>
  <c r="G27" i="7" l="1"/>
  <c r="G26" i="7" s="1"/>
  <c r="G20" i="7"/>
  <c r="G19" i="7"/>
  <c r="G18" i="7"/>
  <c r="G14" i="7"/>
  <c r="G15" i="7"/>
  <c r="G16" i="7"/>
  <c r="G17" i="7"/>
  <c r="G13" i="7"/>
  <c r="H27" i="6"/>
  <c r="H26" i="6" s="1"/>
  <c r="H23" i="6"/>
  <c r="H22" i="6" s="1"/>
  <c r="H15" i="6"/>
  <c r="H7" i="6"/>
  <c r="K18" i="5"/>
  <c r="L18" i="5"/>
  <c r="M18" i="5"/>
  <c r="N18" i="5"/>
  <c r="O18" i="5"/>
  <c r="P18" i="5"/>
  <c r="Q18" i="5"/>
  <c r="R18" i="5"/>
  <c r="S18" i="5"/>
  <c r="T18" i="5"/>
  <c r="J18" i="5"/>
  <c r="G11" i="7" l="1"/>
  <c r="G10" i="7" s="1"/>
  <c r="H33" i="6"/>
  <c r="U18" i="5"/>
  <c r="V18" i="5" s="1"/>
  <c r="H18" i="5"/>
  <c r="D18" i="5"/>
  <c r="E18" i="5"/>
  <c r="F18" i="5"/>
  <c r="G18" i="5"/>
  <c r="C18" i="5"/>
  <c r="I14" i="5"/>
  <c r="G48" i="7" l="1"/>
  <c r="I18" i="5"/>
  <c r="H13" i="4"/>
  <c r="L13" i="4"/>
  <c r="M13" i="4"/>
  <c r="N13" i="4"/>
  <c r="O13" i="4"/>
  <c r="H14" i="4"/>
  <c r="L14" i="4"/>
  <c r="M14" i="4"/>
  <c r="N14" i="4"/>
  <c r="O14" i="4"/>
  <c r="H15" i="4"/>
  <c r="L15" i="4"/>
  <c r="M15" i="4"/>
  <c r="N15" i="4"/>
  <c r="O15" i="4"/>
  <c r="H16" i="4"/>
  <c r="L16" i="4"/>
  <c r="M16" i="4"/>
  <c r="N16" i="4"/>
  <c r="O16" i="4"/>
  <c r="H17" i="4"/>
  <c r="L17" i="4"/>
  <c r="M17" i="4"/>
  <c r="N17" i="4"/>
  <c r="O17" i="4"/>
  <c r="P17" i="4" l="1"/>
  <c r="P15" i="4"/>
  <c r="P14" i="4"/>
  <c r="P16" i="4"/>
  <c r="P13" i="4"/>
  <c r="C12" i="2"/>
  <c r="C13" i="2"/>
  <c r="C14" i="2"/>
  <c r="C17" i="2"/>
  <c r="C18" i="2"/>
  <c r="C19" i="2"/>
  <c r="C20" i="2"/>
</calcChain>
</file>

<file path=xl/sharedStrings.xml><?xml version="1.0" encoding="utf-8"?>
<sst xmlns="http://schemas.openxmlformats.org/spreadsheetml/2006/main" count="727" uniqueCount="425">
  <si>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</si>
  <si>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</si>
  <si>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</si>
  <si>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</si>
  <si>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</si>
  <si>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</si>
  <si>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</si>
  <si>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</si>
  <si>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</si>
  <si>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</si>
  <si>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</si>
  <si>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</si>
  <si>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</si>
  <si>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</si>
  <si>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</si>
  <si>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</si>
  <si>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</si>
  <si>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</si>
  <si>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</si>
  <si>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</si>
  <si>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</si>
  <si>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</si>
  <si>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</si>
  <si>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</si>
  <si>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</si>
  <si>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</si>
  <si>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</si>
  <si>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</si>
  <si>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</si>
  <si>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</si>
  <si>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</si>
  <si>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</si>
  <si>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</si>
  <si>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</si>
  <si>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</si>
  <si>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</si>
  <si>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</si>
  <si>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</si>
  <si>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</si>
  <si>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</si>
  <si>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</si>
  <si>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</si>
  <si>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</si>
  <si>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</si>
  <si>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</si>
  <si>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</si>
  <si>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</si>
  <si>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</si>
  <si>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</si>
  <si>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</si>
  <si>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</si>
  <si>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</si>
  <si>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</si>
  <si>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</si>
  <si>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</si>
  <si>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</si>
  <si>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</si>
  <si>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</si>
  <si>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</si>
  <si>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</si>
  <si>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</si>
  <si>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</si>
  <si>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</si>
  <si>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</si>
  <si>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</si>
  <si>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</si>
  <si>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</si>
  <si>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</si>
  <si>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</si>
  <si>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</si>
  <si>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</si>
  <si>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</si>
  <si>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</si>
  <si>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</si>
  <si>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</si>
  <si>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</si>
  <si>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</si>
  <si>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</si>
  <si>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</si>
  <si>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</si>
  <si>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</si>
  <si>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</si>
  <si>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</si>
  <si>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</si>
  <si>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</si>
  <si>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</si>
  <si>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</si>
  <si>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</si>
  <si>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</si>
  <si>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</si>
  <si>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</si>
  <si>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</si>
  <si>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</si>
  <si>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</si>
  <si>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</si>
  <si>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</si>
  <si>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</si>
  <si>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</si>
  <si>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</si>
  <si>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</si>
  <si>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</si>
  <si>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</si>
  <si>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</si>
  <si>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</si>
  <si>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</si>
  <si>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</si>
  <si>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</si>
  <si>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</si>
  <si>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</si>
  <si>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</si>
  <si>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</si>
  <si>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</si>
  <si>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</si>
  <si>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</si>
  <si>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</si>
  <si>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</si>
  <si>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</si>
  <si>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</si>
  <si>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</si>
  <si>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</si>
  <si>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</si>
  <si>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</si>
  <si>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</si>
  <si>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</si>
  <si>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</si>
  <si>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</si>
  <si>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</si>
  <si>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</si>
  <si>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0810160</t>
  </si>
  <si>
    <t>Відділ  соціального захисту населення Носівської міської ради</t>
  </si>
  <si>
    <t>0810000</t>
  </si>
  <si>
    <t>0800000</t>
  </si>
  <si>
    <t>0490</t>
  </si>
  <si>
    <t>0443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</si>
  <si>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</si>
  <si>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</si>
  <si>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</si>
  <si>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</si>
  <si>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</si>
  <si>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</si>
  <si>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</si>
  <si>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</si>
  <si>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</si>
  <si>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</si>
  <si>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</si>
  <si>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</si>
  <si>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</si>
  <si>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</si>
  <si>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</si>
  <si>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</si>
  <si>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</si>
  <si>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</si>
  <si>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</si>
  <si>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</si>
  <si>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</si>
  <si>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</si>
  <si>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</si>
  <si>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</si>
  <si>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</si>
  <si>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</si>
  <si>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</si>
  <si>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</si>
  <si>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</si>
  <si>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</si>
  <si>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</si>
  <si>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</si>
  <si>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</si>
  <si>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</si>
  <si>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</si>
  <si>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</si>
  <si>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</si>
  <si>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</si>
  <si>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</si>
  <si>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</si>
  <si>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</si>
  <si>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</si>
  <si>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</si>
  <si>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</si>
  <si>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</si>
  <si>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</si>
  <si>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</si>
  <si>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</si>
  <si>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</si>
  <si>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</si>
  <si>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</si>
  <si>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</si>
  <si>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</si>
  <si>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</si>
  <si>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</si>
  <si>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</si>
  <si>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</si>
  <si>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</si>
  <si>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</si>
  <si>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</si>
  <si>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</si>
  <si>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</si>
  <si>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</si>
  <si>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</si>
  <si>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</si>
  <si>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</si>
  <si>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</si>
  <si>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</si>
  <si>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</si>
  <si>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</si>
  <si>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</si>
  <si>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</si>
  <si>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</si>
  <si>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</si>
  <si>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</si>
  <si>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</si>
  <si>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</si>
  <si>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</si>
  <si>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</si>
  <si>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</si>
  <si>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</si>
  <si>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</si>
  <si>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</si>
  <si>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</si>
  <si>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</si>
  <si>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</si>
  <si>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</si>
  <si>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</si>
  <si>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</si>
  <si>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Х</t>
  </si>
  <si>
    <t>8832</t>
  </si>
  <si>
    <t>0118832</t>
  </si>
  <si>
    <t>8831</t>
  </si>
  <si>
    <t>0118831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</si>
  <si>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</si>
  <si>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</si>
  <si>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</si>
  <si>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</si>
  <si>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</si>
  <si>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</si>
  <si>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Додаток 4</t>
  </si>
  <si>
    <t>Носівська міська рада (виконавчий апарат)</t>
  </si>
  <si>
    <t>Капітальні видатки</t>
  </si>
  <si>
    <t>Відділ освіти, сім"ї, молоді та спорту Носівської міської ради</t>
  </si>
  <si>
    <t>3</t>
  </si>
  <si>
    <t>2</t>
  </si>
  <si>
    <t>1</t>
  </si>
  <si>
    <t>грн.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</si>
  <si>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</si>
  <si>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</si>
  <si>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</si>
  <si>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</si>
  <si>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</si>
  <si>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</si>
  <si>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>Програма розвитку земельних відносин та охорони земель Носівської міської ради на 2018 - 2020 роки</t>
  </si>
  <si>
    <t>8831     8832</t>
  </si>
  <si>
    <t>0118831                                 0118832</t>
  </si>
  <si>
    <t>Носівська міська рада                               ( виконавчий апарат )</t>
  </si>
  <si>
    <t>Найменування місцевої (регіональної) програми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</si>
  <si>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</si>
  <si>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</si>
  <si>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</si>
  <si>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</si>
  <si>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</si>
  <si>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</si>
  <si>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</si>
  <si>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</si>
  <si>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</si>
  <si>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</si>
  <si>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</si>
  <si>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</si>
  <si>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</si>
  <si>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</si>
  <si>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</si>
  <si>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</si>
  <si>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</si>
  <si>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</si>
  <si>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</si>
  <si>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</si>
  <si>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Обсяг видатків бюджету розвитку, гривень</t>
  </si>
  <si>
    <t xml:space="preserve">Усього </t>
  </si>
  <si>
    <t>х</t>
  </si>
  <si>
    <t>Код Функціональної класифікації видатків та кредитування  бюджету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</si>
  <si>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</si>
  <si>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Дата та номер документа, яким затверджено місцеву регіональну програму</t>
  </si>
  <si>
    <t>Довгострокові кредити індивідуальним забудовникам житла на селі та їх повернення / Надання кредиту/Повернення кредиту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</si>
  <si>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</si>
  <si>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 xml:space="preserve">Програма «Охорона культурної спадщини 
 Носівської територіальної громади
на 2019-2021 роки»
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</si>
  <si>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</si>
  <si>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</si>
  <si>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 xml:space="preserve">Програма надання соціальної матеріальної 
грошової допомоги мешканцям Носівської ОТГ
 на  2019-2021 роки
</t>
  </si>
  <si>
    <t xml:space="preserve">Програма соціальної підтримки населення Носівської ОТГ «Турбота» на 2019 – 2020 роки
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</si>
  <si>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</si>
  <si>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</si>
  <si>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</si>
  <si>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</si>
  <si>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</si>
  <si>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</si>
  <si>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</si>
  <si>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Додаток   7</t>
  </si>
  <si>
    <t>Програма оздоровлення та відпочинку дітей Носівської об"єднаної територіальної громади на 2017-2020 роки</t>
  </si>
  <si>
    <t>3719410/2620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</si>
  <si>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</si>
  <si>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</si>
  <si>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</si>
  <si>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</si>
  <si>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</si>
  <si>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</si>
  <si>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</si>
  <si>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</si>
  <si>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</si>
  <si>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</si>
  <si>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</si>
  <si>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</si>
  <si>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</si>
  <si>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</si>
  <si>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</si>
  <si>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</si>
  <si>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</si>
  <si>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</si>
  <si>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</si>
  <si>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</si>
  <si>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</si>
  <si>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</si>
  <si>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</si>
  <si>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</si>
  <si>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</si>
  <si>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</si>
  <si>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</si>
  <si>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</si>
  <si>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</si>
  <si>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</si>
  <si>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ПРОЄКТ</t>
  </si>
  <si>
    <t>до рішення  міської ради від         грудня 2019 року  "Про міський бюджет на 2020 рік"</t>
  </si>
  <si>
    <t>до рішення  міської ради від      грудня 2019 року  "Про міський бюджет на 2020 рік"</t>
  </si>
  <si>
    <t>В. Пазуха</t>
  </si>
  <si>
    <t>Фінансування за типом боргового зобов`язання</t>
  </si>
  <si>
    <t>до рішення  міської ради від      грудня 2019 року                                  "Про міський бюджет на 2020 рік"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</si>
  <si>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</si>
  <si>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</si>
  <si>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</si>
  <si>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</si>
  <si>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</si>
  <si>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</si>
  <si>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</si>
  <si>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</si>
  <si>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</si>
  <si>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</si>
  <si>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</si>
  <si>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0118230</t>
  </si>
  <si>
    <t>8230</t>
  </si>
  <si>
    <t>0380</t>
  </si>
  <si>
    <t>Інші заходи громадського порядку та безпеки</t>
  </si>
  <si>
    <t>0611170</t>
  </si>
  <si>
    <t>1170</t>
  </si>
  <si>
    <t>Забезпечення діяльності інклюзивно-ресурсних центрів</t>
  </si>
  <si>
    <t>0812144</t>
  </si>
  <si>
    <t>2144</t>
  </si>
  <si>
    <t>0763</t>
  </si>
  <si>
    <t>Централізовані заходи з лікування хворих на цукровий та нецукровий діабет</t>
  </si>
  <si>
    <t>Носівська міська рада (апарат)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</si>
  <si>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</si>
  <si>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довгострокових кредитів
індивідуальним забудовникам житла на
селі</t>
  </si>
  <si>
    <t>Повернення довгострокових кредитів,
наданих індивідуальним забудовникам житла на
селі</t>
  </si>
  <si>
    <t>Міжбюджетні трансферти міського бюджету на 2020 рік</t>
  </si>
  <si>
    <t>Код бюджету</t>
  </si>
  <si>
    <t>на придбання медичного обладнання для КНП "Носівська ЦРЛ ім.Ф.Я.Примака"</t>
  </si>
  <si>
    <t>На ремонт медтехніки для КНП "Носівська ЦРЛ ім.Ф.Я.Примака"</t>
  </si>
  <si>
    <t>на придбання облаштування прибудинкової території  для КНП "Носівська ЦРЛ ім.Ф.Я.Примака"</t>
  </si>
  <si>
    <t xml:space="preserve">В.Пазуха </t>
  </si>
  <si>
    <t xml:space="preserve">додаток  5
до рішення міської ради від      грудня 2019 року "Про міський бюджет  на 2020  рік"                                          </t>
  </si>
  <si>
    <t xml:space="preserve">до рішення  міської ради від     грудня 2019 року "Про міський бюджет на 2020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</si>
  <si>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міського бюджету за об’єктами у 2020 році</t>
  </si>
  <si>
    <t>Код програмної класифікації видатків та кредитування місцевого бюджету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</si>
  <si>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</si>
  <si>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будівництва/вид будівельних робіт, у тому числі проектні роботи </t>
  </si>
  <si>
    <t>Загальна тривалість будівництва 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</si>
  <si>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</si>
  <si>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</si>
  <si>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 xml:space="preserve">Обсяг видатків бюджету розвитку, які спрямовуються на будівництво об’єкта у бюджетному періоді, гривень </t>
  </si>
  <si>
    <t xml:space="preserve">Рівень  готовності об’єкта на кінець бюджетного періоду, % </t>
  </si>
  <si>
    <t>Капітальний ремонт їдальні Володьководівицької ЗОШ I-III ст.</t>
  </si>
  <si>
    <t>Виготовлення проектно-кошторисної документації для капітального ремонту спортзалу Носівської  ЗОШ I-III ст. №2</t>
  </si>
  <si>
    <t>Виготовлення проектно-кошторисної документації для капітального ремонту подвір"я Носівської ЗОШ  I-III ст. №1</t>
  </si>
  <si>
    <r>
      <t xml:space="preserve"> Капітальний ремонт подвір"я Носівської ЗОШ  I-III ст. №1 </t>
    </r>
    <r>
      <rPr>
        <sz val="16"/>
        <color indexed="8"/>
        <rFont val="Times New Roman"/>
        <family val="1"/>
        <charset val="204"/>
      </rPr>
      <t>(в рамках реалізації проекту "Громадський бюджет")</t>
    </r>
  </si>
  <si>
    <t xml:space="preserve">                                              Начальник фінансового управління                         В.Пазуха</t>
  </si>
  <si>
    <t>до рішення  міської ради  від          грудня 2019  року  "Про міський бюджет на 2020  рік"</t>
  </si>
  <si>
    <t>Розподіл витрат міського бюджету на реалізацію місцевих/регіональних програм у 2020 році</t>
  </si>
  <si>
    <t>Програма організації громадських робіт на території Носівської громади на 2020 рік</t>
  </si>
  <si>
    <t xml:space="preserve">Програма утримання об’єктів та майна  комунальної власності 
Носівської територіальної громади  на 2020 рік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</si>
  <si>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2020 рік
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</si>
  <si>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</si>
  <si>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</si>
  <si>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Програма розроблення ( оновлення ) містобудівної документації Носівської міської ради на 2018-2020 роки</t>
  </si>
  <si>
    <t>Рішення 45 сесії Носівської міської ради від 08.11.2018 р. № 2/45/VII, зі змінами від 14.12.2018 р. №28/47/VII</t>
  </si>
  <si>
    <t>Рішення 49 сесії Носівської міської ради від 18.01.2019 р. № 2/49/VII</t>
  </si>
  <si>
    <t>Рішення 35 сесії Носівської міської ради від 12.04.2018 р. № 1/35/VII</t>
  </si>
  <si>
    <t xml:space="preserve">Цільова соціальна програма розвитку цивільного захисту території Носівської міської ради на 2017-2020 роки </t>
  </si>
  <si>
    <t>Рішення сесії Носівської міської ради від 12.01.2017 р. № 16/2/VIII, зі змінами від 08.08.2017р. №3/26/VII</t>
  </si>
  <si>
    <t>Програма "Безпечна громада" на 2019 - 2021 роки</t>
  </si>
  <si>
    <t>Рішення  сесії Носівської міської ради від 16.08.2019 р. № 5/56/VII</t>
  </si>
  <si>
    <t>Рішення 47 сесії Носівської міської ради від 14.12.2018 р. № 24/47/VII</t>
  </si>
  <si>
    <t>Рішення 33 сесії Носівської міської ради від 16.02.2018 р. № 6/33/VII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</si>
  <si>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2020 рік
</t>
  </si>
  <si>
    <t>Рішення 22 сесії Носівської міської ради від 19.05.2017 р. № 16/22/VII</t>
  </si>
  <si>
    <t>Програму фінансування витрат на надання пільг окремим категоріям громадян за послуги зв"язку на 2020 рік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</si>
  <si>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2020 рік</t>
  </si>
  <si>
    <t>Рішення 47 сесії Носівської міської ради від 14.12.2018 р. № 15/47/VII,  зі змінами від 15.11.19р.№ 8/60/VII</t>
  </si>
  <si>
    <t>Рішення 47 сесії Носівської міської ради від 14.12.2018 р. № 10/47/VII, зі змінами від 15.11.19 р.№9/60/VII</t>
  </si>
  <si>
    <t>Рішення 47 сесії Носівської міської ради від 14.12.2018 р. № 12/47/VII, зі змінами від 15.11.19 р. №10/60/VII</t>
  </si>
  <si>
    <t>Рішення 60 сесії Носівської міської ради від 15.11..2019 р. № 11/60/VII</t>
  </si>
  <si>
    <t>Рішення 29 сесії Носівської міської ради від 16.11.2017 р. № 5/29/VII</t>
  </si>
  <si>
    <t>Рішення 60 сесії Носівської міської ради від 15.11.2019 р. № 16/60/VII</t>
  </si>
  <si>
    <t>Начальник фінансового управління                                                               В.Пазуха</t>
  </si>
  <si>
    <t>Проект рішення</t>
  </si>
  <si>
    <t>Рішення виконкому №324 від 08.11.2019 р.</t>
  </si>
  <si>
    <t>Реконструкція в рамках відновлення  системи вуличного освітлення частини вул. Корольова, вул.Перемоги, вул.Суворова, вул. Жданова  від КТП- 71 в с. Криниця, Носівського району, Чернігівської області</t>
  </si>
  <si>
    <t>Реконструкція в рамках відновлення  системи вуличного освітлення частини вул. Андріївська від КТП- 87 в с. Андріївка, Носівського району, Чернігівської області 2088 м</t>
  </si>
  <si>
    <t xml:space="preserve">Реконструкція в рамках відновлення  системи вуличного освітлення частини вул. Поліська, вул.Розумовського, вул.Лесі Українки, пров.Лесі Українки, вул.Київська, вул.Молодої Гвардії, вул.Українська, пров. Молодої Гвардії від КТП- 160 в м. Носівка, Чернігівської області з виділенням черговості: І черга- 
вул. Поліська, вул. Розумовського, вул. Лесі Українки, пров. Лесі Українки, вул.Київська; ІІ черга - вул.Молодої Гвардії, вул.Українська, пров. Молодої Гвардії 2805 м
</t>
  </si>
  <si>
    <t xml:space="preserve">Виготовлення ПКД на реконструкцію в рамках відновлення системи вуличного освітленя </t>
  </si>
  <si>
    <t>на придбання туберкуліну для КНП Носівський районний ПМСД</t>
  </si>
  <si>
    <t>Програма "Цукровий діабет" на 2018-2020 роки</t>
  </si>
  <si>
    <t>Рішення 30 сесії Носівської міської ради від 12.12.2017 р. № 7/30/VII</t>
  </si>
  <si>
    <t>Рішення 3 сесії Носівської міської ради від 09.02.2017 р. № 4/3/VIII, зі змінами від 17.08.2018 р. №19/41/VII; від 12.04.19 р. № 4/52/VII</t>
  </si>
  <si>
    <t>Програма забезпечення інвалідів, дітей-інвалідів технічними засобами для використання в побутових умовах на 2017-2020 роки</t>
  </si>
  <si>
    <t>Рішення 24 сесії Носівської міської ради від 14.07.2017 р. № 7/24/VII</t>
  </si>
  <si>
    <r>
      <t xml:space="preserve">
</t>
    </r>
    <r>
      <rPr>
        <b/>
        <i/>
        <sz val="16"/>
        <color theme="1"/>
        <rFont val="Calibri"/>
        <family val="2"/>
        <charset val="204"/>
        <scheme val="minor"/>
      </rPr>
      <t>Доходи Носівського  міського бюджету на 2020 рік</t>
    </r>
  </si>
  <si>
    <t>Фінансування _x000D_ Носівського міського бюджету на 2020 рік</t>
  </si>
  <si>
    <t xml:space="preserve"> Розподіл видатків Носівського міського бюджету на 2020 рік</t>
  </si>
  <si>
    <t>Кредитування   Носівського міського бюджету у 2020 році</t>
  </si>
  <si>
    <r>
      <t xml:space="preserve">Носівська міська рада  </t>
    </r>
    <r>
      <rPr>
        <i/>
        <sz val="12"/>
        <rFont val="Times New Roman"/>
        <family val="1"/>
        <charset val="204"/>
      </rPr>
      <t>(виконавчий апарат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</si>
</sst>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20"/>
      <name val="Times New Roman Cyr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6" fillId="0" borderId="0"/>
    <xf numFmtId="0" fontId="12" fillId="0" borderId="0"/>
    <xf numFmtId="0" fontId="15" fillId="0" borderId="0"/>
    <xf numFmtId="0" fontId="25" fillId="0" borderId="0">
      <alignment vertical="top"/>
    </xf>
    <xf numFmtId="0" fontId="32" fillId="0" borderId="0"/>
    <xf numFmtId="0" fontId="32" fillId="0" borderId="0"/>
    <xf numFmtId="0" fontId="4" fillId="0" borderId="0"/>
    <xf numFmtId="0" fontId="12" fillId="0" borderId="0"/>
    <xf numFmtId="0" fontId="5" fillId="0" borderId="0"/>
    <xf numFmtId="0" fontId="4" fillId="0" borderId="0"/>
    <xf numFmtId="0" fontId="12" fillId="0" borderId="0"/>
  </cellStyleXfs>
  <cellXfs count="4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0" fontId="6" fillId="0" borderId="0" xfId="1" applyFont="1"/>
    <xf numFmtId="0" fontId="6" fillId="0" borderId="0" xfId="1" applyFont="1" applyAlignment="1"/>
    <xf numFmtId="164" fontId="6" fillId="0" borderId="0" xfId="1" applyNumberFormat="1" applyFont="1"/>
    <xf numFmtId="3" fontId="6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0" fontId="9" fillId="0" borderId="0" xfId="1" applyFont="1"/>
    <xf numFmtId="164" fontId="9" fillId="0" borderId="0" xfId="1" applyNumberFormat="1" applyFont="1"/>
    <xf numFmtId="164" fontId="10" fillId="0" borderId="0" xfId="1" applyNumberFormat="1" applyFont="1" applyAlignment="1">
      <alignment horizontal="center" vertical="center"/>
    </xf>
    <xf numFmtId="164" fontId="11" fillId="0" borderId="0" xfId="1" applyNumberFormat="1" applyFont="1"/>
    <xf numFmtId="0" fontId="9" fillId="0" borderId="0" xfId="1" applyFont="1" applyAlignment="1"/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4" fontId="10" fillId="0" borderId="0" xfId="1" applyNumberFormat="1" applyFont="1" applyBorder="1" applyAlignment="1">
      <alignment horizontal="right" vertical="center" shrinkToFit="1"/>
    </xf>
    <xf numFmtId="4" fontId="11" fillId="0" borderId="0" xfId="1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 applyBorder="1" applyAlignment="1">
      <alignment horizontal="right" vertical="center" shrinkToFit="1"/>
    </xf>
    <xf numFmtId="4" fontId="7" fillId="0" borderId="0" xfId="1" applyNumberFormat="1" applyFont="1" applyFill="1" applyBorder="1" applyAlignment="1">
      <alignment horizontal="right" vertical="center" shrinkToFit="1"/>
    </xf>
    <xf numFmtId="0" fontId="10" fillId="0" borderId="0" xfId="4" applyFont="1" applyBorder="1" applyAlignment="1">
      <alignment vertical="center" wrapText="1"/>
    </xf>
    <xf numFmtId="0" fontId="16" fillId="0" borderId="0" xfId="4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1" fontId="17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wrapTex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20" fillId="0" borderId="0" xfId="1" applyFont="1"/>
    <xf numFmtId="0" fontId="7" fillId="0" borderId="0" xfId="1" applyFont="1" applyAlignment="1">
      <alignment horizontal="center" vertical="top" wrapText="1"/>
    </xf>
    <xf numFmtId="0" fontId="7" fillId="0" borderId="0" xfId="2" applyNumberFormat="1" applyFont="1" applyFill="1" applyAlignment="1" applyProtection="1">
      <alignment horizontal="right" vertical="center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6" fillId="0" borderId="0" xfId="2" applyFont="1" applyFill="1"/>
    <xf numFmtId="0" fontId="6" fillId="0" borderId="0" xfId="2" applyNumberFormat="1" applyFont="1" applyFill="1" applyAlignment="1" applyProtection="1"/>
    <xf numFmtId="0" fontId="17" fillId="3" borderId="0" xfId="2" applyNumberFormat="1" applyFont="1" applyFill="1" applyBorder="1" applyAlignment="1" applyProtection="1">
      <alignment horizontal="left" vertical="center" wrapText="1"/>
    </xf>
    <xf numFmtId="0" fontId="17" fillId="0" borderId="0" xfId="2" applyNumberFormat="1" applyFont="1" applyFill="1" applyBorder="1" applyAlignment="1" applyProtection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7" fillId="0" borderId="0" xfId="2" applyFont="1" applyFill="1"/>
    <xf numFmtId="0" fontId="22" fillId="0" borderId="0" xfId="2" applyNumberFormat="1" applyFont="1" applyFill="1" applyBorder="1" applyAlignment="1" applyProtection="1">
      <alignment vertical="center" wrapText="1"/>
    </xf>
    <xf numFmtId="0" fontId="22" fillId="0" borderId="0" xfId="2" applyFont="1" applyFill="1"/>
    <xf numFmtId="0" fontId="14" fillId="0" borderId="0" xfId="2" applyNumberFormat="1" applyFont="1" applyFill="1" applyBorder="1" applyAlignment="1" applyProtection="1">
      <alignment vertical="center" wrapText="1"/>
    </xf>
    <xf numFmtId="0" fontId="7" fillId="0" borderId="0" xfId="2" applyNumberFormat="1" applyFont="1" applyFill="1" applyAlignment="1" applyProtection="1"/>
    <xf numFmtId="0" fontId="22" fillId="0" borderId="0" xfId="2" applyNumberFormat="1" applyFont="1" applyFill="1" applyAlignment="1" applyProtection="1"/>
    <xf numFmtId="0" fontId="6" fillId="0" borderId="0" xfId="2" applyNumberFormat="1" applyFont="1" applyFill="1" applyBorder="1" applyAlignment="1" applyProtection="1"/>
    <xf numFmtId="165" fontId="23" fillId="0" borderId="0" xfId="2" applyNumberFormat="1" applyFont="1" applyBorder="1" applyAlignment="1">
      <alignment vertical="justify"/>
    </xf>
    <xf numFmtId="0" fontId="19" fillId="0" borderId="0" xfId="2" applyFont="1" applyFill="1"/>
    <xf numFmtId="0" fontId="18" fillId="0" borderId="0" xfId="2" applyFont="1" applyFill="1"/>
    <xf numFmtId="0" fontId="7" fillId="0" borderId="0" xfId="2" applyFont="1" applyFill="1"/>
    <xf numFmtId="0" fontId="21" fillId="0" borderId="0" xfId="2" applyFont="1" applyFill="1"/>
    <xf numFmtId="0" fontId="9" fillId="0" borderId="0" xfId="2" applyFont="1" applyFill="1"/>
    <xf numFmtId="0" fontId="9" fillId="0" borderId="0" xfId="2" applyFont="1" applyFill="1" applyAlignment="1">
      <alignment vertical="center"/>
    </xf>
    <xf numFmtId="3" fontId="38" fillId="0" borderId="1" xfId="5" applyNumberFormat="1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 wrapText="1"/>
    </xf>
    <xf numFmtId="49" fontId="3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>
      <alignment horizontal="center"/>
    </xf>
    <xf numFmtId="0" fontId="19" fillId="0" borderId="0" xfId="2" applyNumberFormat="1" applyFont="1" applyFill="1" applyBorder="1" applyAlignment="1" applyProtection="1">
      <alignment horizontal="center" vertical="top"/>
    </xf>
    <xf numFmtId="0" fontId="6" fillId="0" borderId="7" xfId="2" applyFont="1" applyFill="1" applyBorder="1" applyAlignment="1">
      <alignment horizontal="center"/>
    </xf>
    <xf numFmtId="0" fontId="6" fillId="0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left" vertical="top"/>
    </xf>
    <xf numFmtId="0" fontId="6" fillId="0" borderId="0" xfId="10" applyNumberFormat="1" applyFont="1" applyFill="1" applyBorder="1" applyAlignment="1" applyProtection="1">
      <alignment vertical="top"/>
    </xf>
    <xf numFmtId="0" fontId="6" fillId="0" borderId="0" xfId="10" applyNumberFormat="1" applyFont="1" applyFill="1" applyBorder="1" applyAlignment="1" applyProtection="1">
      <alignment horizontal="center" vertical="top"/>
    </xf>
    <xf numFmtId="0" fontId="7" fillId="0" borderId="0" xfId="10" applyNumberFormat="1" applyFont="1" applyFill="1" applyBorder="1" applyAlignment="1" applyProtection="1">
      <alignment vertical="top"/>
    </xf>
    <xf numFmtId="0" fontId="7" fillId="0" borderId="0" xfId="10" applyNumberFormat="1" applyFont="1" applyFill="1" applyBorder="1" applyAlignment="1" applyProtection="1">
      <alignment vertical="top" wrapText="1"/>
    </xf>
    <xf numFmtId="0" fontId="7" fillId="0" borderId="0" xfId="10" applyFont="1" applyAlignment="1">
      <alignment horizontal="center"/>
    </xf>
    <xf numFmtId="0" fontId="40" fillId="0" borderId="0" xfId="10" applyNumberFormat="1" applyFont="1" applyFill="1" applyBorder="1" applyAlignment="1" applyProtection="1">
      <alignment vertical="top"/>
    </xf>
    <xf numFmtId="164" fontId="40" fillId="0" borderId="0" xfId="10" applyNumberFormat="1" applyFont="1"/>
    <xf numFmtId="0" fontId="22" fillId="0" borderId="0" xfId="10" applyNumberFormat="1" applyFont="1" applyFill="1" applyBorder="1" applyAlignment="1" applyProtection="1">
      <alignment vertical="center"/>
    </xf>
    <xf numFmtId="0" fontId="22" fillId="0" borderId="0" xfId="10" applyNumberFormat="1" applyFont="1" applyFill="1" applyBorder="1" applyAlignment="1" applyProtection="1">
      <alignment vertical="top"/>
    </xf>
    <xf numFmtId="0" fontId="22" fillId="0" borderId="0" xfId="10" applyNumberFormat="1" applyFont="1" applyFill="1" applyBorder="1" applyAlignment="1" applyProtection="1">
      <alignment vertical="top" wrapText="1"/>
    </xf>
    <xf numFmtId="0" fontId="22" fillId="0" borderId="0" xfId="10" applyFont="1" applyAlignment="1">
      <alignment horizontal="center" vertical="center"/>
    </xf>
    <xf numFmtId="0" fontId="22" fillId="0" borderId="0" xfId="10" applyFont="1" applyAlignment="1">
      <alignment horizontal="left" vertical="center"/>
    </xf>
    <xf numFmtId="0" fontId="6" fillId="0" borderId="1" xfId="10" applyNumberFormat="1" applyFont="1" applyFill="1" applyBorder="1" applyAlignment="1" applyProtection="1">
      <alignment vertical="top"/>
    </xf>
    <xf numFmtId="0" fontId="6" fillId="0" borderId="1" xfId="10" applyNumberFormat="1" applyFont="1" applyFill="1" applyBorder="1" applyAlignment="1" applyProtection="1">
      <alignment horizontal="center" vertical="top"/>
    </xf>
    <xf numFmtId="0" fontId="21" fillId="0" borderId="0" xfId="10" applyNumberFormat="1" applyFont="1" applyFill="1" applyBorder="1" applyAlignment="1" applyProtection="1">
      <alignment vertical="top"/>
    </xf>
    <xf numFmtId="0" fontId="19" fillId="2" borderId="1" xfId="10" applyNumberFormat="1" applyFont="1" applyFill="1" applyBorder="1" applyAlignment="1" applyProtection="1">
      <alignment horizontal="center" vertical="center"/>
    </xf>
    <xf numFmtId="0" fontId="7" fillId="0" borderId="1" xfId="10" applyNumberFormat="1" applyFont="1" applyFill="1" applyBorder="1" applyAlignment="1" applyProtection="1">
      <alignment horizontal="center" vertical="center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14" fillId="2" borderId="1" xfId="10" applyNumberFormat="1" applyFont="1" applyFill="1" applyBorder="1" applyAlignment="1" applyProtection="1">
      <alignment horizontal="center" vertical="center"/>
    </xf>
    <xf numFmtId="0" fontId="42" fillId="0" borderId="0" xfId="10" applyNumberFormat="1" applyFont="1" applyFill="1" applyBorder="1" applyAlignment="1" applyProtection="1">
      <alignment vertical="top"/>
    </xf>
    <xf numFmtId="0" fontId="28" fillId="4" borderId="1" xfId="10" applyNumberFormat="1" applyFont="1" applyFill="1" applyBorder="1" applyAlignment="1" applyProtection="1">
      <alignment horizontal="center" vertical="center"/>
    </xf>
    <xf numFmtId="0" fontId="28" fillId="4" borderId="1" xfId="10" applyFont="1" applyFill="1" applyBorder="1" applyAlignment="1">
      <alignment vertical="center" wrapText="1"/>
    </xf>
    <xf numFmtId="0" fontId="9" fillId="0" borderId="0" xfId="10" applyNumberFormat="1" applyFont="1" applyFill="1" applyBorder="1" applyAlignment="1" applyProtection="1">
      <alignment vertical="top"/>
    </xf>
    <xf numFmtId="0" fontId="35" fillId="0" borderId="1" xfId="10" applyNumberFormat="1" applyFont="1" applyFill="1" applyBorder="1" applyAlignment="1" applyProtection="1">
      <alignment horizontal="center"/>
    </xf>
    <xf numFmtId="0" fontId="35" fillId="0" borderId="1" xfId="10" applyNumberFormat="1" applyFont="1" applyFill="1" applyBorder="1" applyAlignment="1" applyProtection="1">
      <alignment horizontal="center" vertical="top"/>
    </xf>
    <xf numFmtId="0" fontId="35" fillId="0" borderId="1" xfId="10" applyNumberFormat="1" applyFont="1" applyFill="1" applyBorder="1" applyAlignment="1" applyProtection="1">
      <alignment horizontal="center" wrapText="1"/>
    </xf>
    <xf numFmtId="0" fontId="35" fillId="0" borderId="1" xfId="10" applyNumberFormat="1" applyFont="1" applyFill="1" applyBorder="1" applyAlignment="1" applyProtection="1">
      <alignment horizontal="center" vertical="center" wrapText="1"/>
    </xf>
    <xf numFmtId="49" fontId="39" fillId="0" borderId="1" xfId="10" applyNumberFormat="1" applyFont="1" applyFill="1" applyBorder="1" applyAlignment="1" applyProtection="1">
      <alignment horizontal="center" vertical="center" wrapText="1"/>
    </xf>
    <xf numFmtId="0" fontId="17" fillId="0" borderId="0" xfId="10" applyNumberFormat="1" applyFont="1" applyFill="1" applyBorder="1" applyAlignment="1" applyProtection="1">
      <alignment vertical="top"/>
    </xf>
    <xf numFmtId="0" fontId="43" fillId="0" borderId="0" xfId="10" applyNumberFormat="1" applyFont="1" applyFill="1" applyBorder="1" applyAlignment="1" applyProtection="1">
      <alignment vertical="top"/>
    </xf>
    <xf numFmtId="0" fontId="6" fillId="0" borderId="0" xfId="10" applyNumberFormat="1" applyFont="1" applyFill="1" applyBorder="1" applyAlignment="1" applyProtection="1">
      <alignment vertical="center"/>
    </xf>
    <xf numFmtId="4" fontId="10" fillId="4" borderId="1" xfId="1" applyNumberFormat="1" applyFont="1" applyFill="1" applyBorder="1" applyAlignment="1">
      <alignment horizontal="right" vertical="center" shrinkToFit="1"/>
    </xf>
    <xf numFmtId="0" fontId="10" fillId="4" borderId="1" xfId="4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 wrapText="1"/>
    </xf>
    <xf numFmtId="0" fontId="47" fillId="0" borderId="1" xfId="1" applyFont="1" applyFill="1" applyBorder="1" applyAlignment="1">
      <alignment horizontal="center" vertical="center" wrapText="1"/>
    </xf>
    <xf numFmtId="3" fontId="18" fillId="4" borderId="1" xfId="1" applyNumberFormat="1" applyFont="1" applyFill="1" applyBorder="1" applyAlignment="1">
      <alignment horizontal="right" vertical="center" shrinkToFit="1"/>
    </xf>
    <xf numFmtId="0" fontId="45" fillId="0" borderId="5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/>
    </xf>
    <xf numFmtId="0" fontId="49" fillId="0" borderId="1" xfId="1" applyFont="1" applyFill="1" applyBorder="1" applyAlignment="1">
      <alignment horizontal="center" vertical="center" wrapText="1"/>
    </xf>
    <xf numFmtId="0" fontId="45" fillId="0" borderId="5" xfId="2" applyFont="1" applyBorder="1" applyAlignment="1">
      <alignment horizontal="center" vertical="center" wrapText="1"/>
    </xf>
    <xf numFmtId="0" fontId="48" fillId="0" borderId="5" xfId="2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49" fontId="14" fillId="4" borderId="1" xfId="2" applyNumberFormat="1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horizontal="center" vertical="center"/>
    </xf>
    <xf numFmtId="49" fontId="7" fillId="4" borderId="1" xfId="6" quotePrefix="1" applyNumberFormat="1" applyFont="1" applyFill="1" applyBorder="1" applyAlignment="1">
      <alignment horizontal="center" vertical="center" wrapText="1"/>
    </xf>
    <xf numFmtId="49" fontId="7" fillId="4" borderId="1" xfId="6" applyNumberFormat="1" applyFont="1" applyFill="1" applyBorder="1" applyAlignment="1">
      <alignment horizontal="center" vertical="center" wrapText="1"/>
    </xf>
    <xf numFmtId="0" fontId="36" fillId="4" borderId="5" xfId="2" applyFont="1" applyFill="1" applyBorder="1" applyAlignment="1">
      <alignment wrapText="1"/>
    </xf>
    <xf numFmtId="165" fontId="27" fillId="4" borderId="1" xfId="5" applyNumberFormat="1" applyFont="1" applyFill="1" applyBorder="1" applyAlignment="1">
      <alignment vertical="center"/>
    </xf>
    <xf numFmtId="165" fontId="26" fillId="4" borderId="1" xfId="5" applyNumberFormat="1" applyFont="1" applyFill="1" applyBorder="1">
      <alignment vertical="top"/>
    </xf>
    <xf numFmtId="165" fontId="27" fillId="4" borderId="1" xfId="5" applyNumberFormat="1" applyFont="1" applyFill="1" applyBorder="1" applyAlignment="1">
      <alignment vertical="center" wrapText="1"/>
    </xf>
    <xf numFmtId="2" fontId="7" fillId="4" borderId="1" xfId="2" quotePrefix="1" applyNumberFormat="1" applyFont="1" applyFill="1" applyBorder="1" applyAlignment="1">
      <alignment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2" fontId="7" fillId="4" borderId="1" xfId="2" quotePrefix="1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vertical="center" wrapText="1"/>
    </xf>
    <xf numFmtId="165" fontId="27" fillId="4" borderId="1" xfId="5" applyNumberFormat="1" applyFont="1" applyFill="1" applyBorder="1">
      <alignment vertical="top"/>
    </xf>
    <xf numFmtId="49" fontId="33" fillId="4" borderId="1" xfId="6" quotePrefix="1" applyNumberFormat="1" applyFont="1" applyFill="1" applyBorder="1" applyAlignment="1">
      <alignment horizontal="center" vertical="center" wrapText="1"/>
    </xf>
    <xf numFmtId="49" fontId="33" fillId="4" borderId="1" xfId="6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5" fontId="27" fillId="4" borderId="1" xfId="5" applyNumberFormat="1" applyFont="1" applyFill="1" applyBorder="1" applyAlignment="1">
      <alignment horizontal="right" vertical="center"/>
    </xf>
    <xf numFmtId="0" fontId="14" fillId="4" borderId="1" xfId="2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vertical="center"/>
    </xf>
    <xf numFmtId="2" fontId="28" fillId="4" borderId="1" xfId="2" quotePrefix="1" applyNumberFormat="1" applyFont="1" applyFill="1" applyBorder="1" applyAlignment="1">
      <alignment vertical="center" wrapText="1"/>
    </xf>
    <xf numFmtId="2" fontId="30" fillId="4" borderId="1" xfId="2" quotePrefix="1" applyNumberFormat="1" applyFont="1" applyFill="1" applyBorder="1" applyAlignment="1">
      <alignment vertical="center" wrapText="1"/>
    </xf>
    <xf numFmtId="165" fontId="27" fillId="4" borderId="1" xfId="5" applyNumberFormat="1" applyFont="1" applyFill="1" applyBorder="1" applyAlignment="1">
      <alignment horizontal="left" vertical="center"/>
    </xf>
    <xf numFmtId="165" fontId="29" fillId="4" borderId="1" xfId="5" applyNumberFormat="1" applyFont="1" applyFill="1" applyBorder="1" applyAlignment="1">
      <alignment horizontal="right" vertical="center"/>
    </xf>
    <xf numFmtId="165" fontId="29" fillId="4" borderId="1" xfId="5" applyNumberFormat="1" applyFont="1" applyFill="1" applyBorder="1" applyAlignment="1">
      <alignment horizontal="left" vertical="center"/>
    </xf>
    <xf numFmtId="0" fontId="31" fillId="4" borderId="1" xfId="2" quotePrefix="1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 wrapText="1"/>
    </xf>
    <xf numFmtId="2" fontId="31" fillId="4" borderId="1" xfId="2" applyNumberFormat="1" applyFont="1" applyFill="1" applyBorder="1" applyAlignment="1">
      <alignment horizontal="center" vertical="center" wrapText="1"/>
    </xf>
    <xf numFmtId="0" fontId="13" fillId="4" borderId="1" xfId="2" quotePrefix="1" applyFont="1" applyFill="1" applyBorder="1" applyAlignment="1">
      <alignment horizontal="center" vertical="center" wrapText="1"/>
    </xf>
    <xf numFmtId="2" fontId="13" fillId="4" borderId="1" xfId="2" quotePrefix="1" applyNumberFormat="1" applyFont="1" applyFill="1" applyBorder="1" applyAlignment="1">
      <alignment horizontal="center" vertical="center" wrapText="1"/>
    </xf>
    <xf numFmtId="49" fontId="13" fillId="4" borderId="1" xfId="2" quotePrefix="1" applyNumberFormat="1" applyFont="1" applyFill="1" applyBorder="1" applyAlignment="1">
      <alignment horizontal="center" vertical="center" wrapText="1"/>
    </xf>
    <xf numFmtId="49" fontId="7" fillId="4" borderId="5" xfId="6" quotePrefix="1" applyNumberFormat="1" applyFont="1" applyFill="1" applyBorder="1" applyAlignment="1">
      <alignment horizontal="center" vertical="center" wrapText="1"/>
    </xf>
    <xf numFmtId="49" fontId="7" fillId="4" borderId="5" xfId="6" applyNumberFormat="1" applyFont="1" applyFill="1" applyBorder="1" applyAlignment="1">
      <alignment horizontal="center" vertical="center" wrapText="1"/>
    </xf>
    <xf numFmtId="165" fontId="27" fillId="4" borderId="5" xfId="5" applyNumberFormat="1" applyFont="1" applyFill="1" applyBorder="1" applyAlignment="1">
      <alignment vertical="center"/>
    </xf>
    <xf numFmtId="165" fontId="26" fillId="4" borderId="5" xfId="5" applyNumberFormat="1" applyFont="1" applyFill="1" applyBorder="1">
      <alignment vertical="top"/>
    </xf>
    <xf numFmtId="0" fontId="51" fillId="0" borderId="1" xfId="0" quotePrefix="1" applyFont="1" applyBorder="1" applyAlignment="1">
      <alignment horizontal="center" vertical="center" wrapText="1"/>
    </xf>
    <xf numFmtId="2" fontId="51" fillId="0" borderId="1" xfId="0" quotePrefix="1" applyNumberFormat="1" applyFont="1" applyBorder="1" applyAlignment="1">
      <alignment horizontal="center" vertical="center" wrapText="1"/>
    </xf>
    <xf numFmtId="2" fontId="51" fillId="0" borderId="1" xfId="0" quotePrefix="1" applyNumberFormat="1" applyFont="1" applyBorder="1" applyAlignment="1">
      <alignment vertical="center" wrapText="1"/>
    </xf>
    <xf numFmtId="3" fontId="27" fillId="4" borderId="1" xfId="5" applyNumberFormat="1" applyFont="1" applyFill="1" applyBorder="1" applyAlignment="1">
      <alignment vertical="center"/>
    </xf>
    <xf numFmtId="3" fontId="27" fillId="4" borderId="5" xfId="5" applyNumberFormat="1" applyFont="1" applyFill="1" applyBorder="1" applyAlignment="1">
      <alignment vertical="center"/>
    </xf>
    <xf numFmtId="3" fontId="27" fillId="4" borderId="1" xfId="5" applyNumberFormat="1" applyFont="1" applyFill="1" applyBorder="1" applyAlignment="1">
      <alignment horizontal="center" vertical="center"/>
    </xf>
    <xf numFmtId="3" fontId="29" fillId="4" borderId="1" xfId="5" applyNumberFormat="1" applyFont="1" applyFill="1" applyBorder="1" applyAlignment="1">
      <alignment horizontal="right" vertical="center"/>
    </xf>
    <xf numFmtId="3" fontId="27" fillId="4" borderId="1" xfId="5" applyNumberFormat="1" applyFont="1" applyFill="1" applyBorder="1" applyAlignment="1">
      <alignment horizontal="right" vertical="center"/>
    </xf>
    <xf numFmtId="0" fontId="43" fillId="0" borderId="0" xfId="2" applyNumberFormat="1" applyFont="1" applyFill="1" applyBorder="1" applyAlignment="1" applyProtection="1">
      <alignment vertical="center" wrapText="1"/>
    </xf>
    <xf numFmtId="49" fontId="41" fillId="4" borderId="1" xfId="6" quotePrefix="1" applyNumberFormat="1" applyFont="1" applyFill="1" applyBorder="1" applyAlignment="1">
      <alignment horizontal="center" vertical="center" wrapText="1"/>
    </xf>
    <xf numFmtId="49" fontId="41" fillId="4" borderId="1" xfId="6" applyNumberFormat="1" applyFont="1" applyFill="1" applyBorder="1" applyAlignment="1">
      <alignment horizontal="center" vertical="center" wrapText="1"/>
    </xf>
    <xf numFmtId="2" fontId="7" fillId="4" borderId="1" xfId="6" quotePrefix="1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wrapText="1"/>
    </xf>
    <xf numFmtId="0" fontId="7" fillId="4" borderId="1" xfId="10" applyNumberFormat="1" applyFont="1" applyFill="1" applyBorder="1" applyAlignment="1" applyProtection="1">
      <alignment horizontal="center" vertical="center"/>
    </xf>
    <xf numFmtId="49" fontId="14" fillId="4" borderId="1" xfId="10" applyNumberFormat="1" applyFont="1" applyFill="1" applyBorder="1" applyAlignment="1" applyProtection="1">
      <alignment horizontal="center" vertical="center" wrapText="1"/>
    </xf>
    <xf numFmtId="0" fontId="7" fillId="4" borderId="1" xfId="10" applyNumberFormat="1" applyFont="1" applyFill="1" applyBorder="1" applyAlignment="1" applyProtection="1">
      <alignment horizontal="left" vertical="center" wrapText="1"/>
    </xf>
    <xf numFmtId="0" fontId="9" fillId="4" borderId="1" xfId="10" applyNumberFormat="1" applyFont="1" applyFill="1" applyBorder="1" applyAlignment="1" applyProtection="1">
      <alignment vertical="top" wrapText="1"/>
    </xf>
    <xf numFmtId="0" fontId="7" fillId="4" borderId="1" xfId="10" applyNumberFormat="1" applyFont="1" applyFill="1" applyBorder="1" applyAlignment="1" applyProtection="1">
      <alignment horizontal="center" vertical="center" wrapText="1"/>
    </xf>
    <xf numFmtId="49" fontId="14" fillId="4" borderId="1" xfId="10" quotePrefix="1" applyNumberFormat="1" applyFont="1" applyFill="1" applyBorder="1" applyAlignment="1">
      <alignment horizontal="center" vertical="center"/>
    </xf>
    <xf numFmtId="49" fontId="18" fillId="4" borderId="1" xfId="10" applyNumberFormat="1" applyFont="1" applyFill="1" applyBorder="1" applyAlignment="1">
      <alignment horizontal="center" vertical="center"/>
    </xf>
    <xf numFmtId="2" fontId="7" fillId="4" borderId="1" xfId="6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horizontal="left" vertical="top" wrapText="1"/>
    </xf>
    <xf numFmtId="2" fontId="28" fillId="4" borderId="1" xfId="11" quotePrefix="1" applyNumberFormat="1" applyFont="1" applyFill="1" applyBorder="1" applyAlignment="1">
      <alignment vertical="center" wrapText="1"/>
    </xf>
    <xf numFmtId="0" fontId="9" fillId="4" borderId="1" xfId="9" applyFont="1" applyFill="1" applyBorder="1" applyAlignment="1">
      <alignment horizontal="left" vertical="center" wrapText="1"/>
    </xf>
    <xf numFmtId="49" fontId="14" fillId="4" borderId="1" xfId="6" quotePrefix="1" applyNumberFormat="1" applyFont="1" applyFill="1" applyBorder="1" applyAlignment="1">
      <alignment horizontal="center" vertical="center" wrapText="1"/>
    </xf>
    <xf numFmtId="0" fontId="9" fillId="4" borderId="1" xfId="9" applyFont="1" applyFill="1" applyBorder="1" applyAlignment="1">
      <alignment vertical="center" wrapText="1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0" fontId="9" fillId="4" borderId="1" xfId="10" applyNumberFormat="1" applyFont="1" applyFill="1" applyBorder="1" applyAlignment="1" applyProtection="1">
      <alignment horizontal="center" vertical="center"/>
    </xf>
    <xf numFmtId="0" fontId="6" fillId="4" borderId="1" xfId="10" applyNumberFormat="1" applyFont="1" applyFill="1" applyBorder="1" applyAlignment="1" applyProtection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horizontal="center" vertical="center" wrapText="1"/>
    </xf>
    <xf numFmtId="0" fontId="21" fillId="2" borderId="1" xfId="10" applyNumberFormat="1" applyFont="1" applyFill="1" applyBorder="1" applyAlignment="1" applyProtection="1">
      <alignment vertical="top"/>
    </xf>
    <xf numFmtId="0" fontId="7" fillId="2" borderId="1" xfId="10" applyNumberFormat="1" applyFont="1" applyFill="1" applyBorder="1" applyAlignment="1" applyProtection="1">
      <alignment horizontal="center" vertical="center"/>
    </xf>
    <xf numFmtId="0" fontId="7" fillId="2" borderId="1" xfId="10" applyNumberFormat="1" applyFont="1" applyFill="1" applyBorder="1" applyAlignment="1" applyProtection="1">
      <alignment horizontal="center" vertical="center" wrapText="1"/>
    </xf>
    <xf numFmtId="0" fontId="14" fillId="2" borderId="1" xfId="10" applyNumberFormat="1" applyFont="1" applyFill="1" applyBorder="1" applyAlignment="1" applyProtection="1">
      <alignment horizontal="center" vertical="center" wrapText="1"/>
    </xf>
    <xf numFmtId="0" fontId="31" fillId="2" borderId="1" xfId="0" quotePrefix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1" fillId="2" borderId="1" xfId="0" quotePrefix="1" applyNumberFormat="1" applyFont="1" applyFill="1" applyBorder="1" applyAlignment="1">
      <alignment vertical="center" wrapText="1"/>
    </xf>
    <xf numFmtId="0" fontId="21" fillId="2" borderId="1" xfId="10" applyNumberFormat="1" applyFont="1" applyFill="1" applyBorder="1" applyAlignment="1" applyProtection="1">
      <alignment vertical="top" wrapText="1"/>
    </xf>
    <xf numFmtId="49" fontId="19" fillId="2" borderId="1" xfId="6" quotePrefix="1" applyNumberFormat="1" applyFont="1" applyFill="1" applyBorder="1" applyAlignment="1">
      <alignment horizontal="center" vertical="center" wrapText="1"/>
    </xf>
    <xf numFmtId="49" fontId="21" fillId="2" borderId="1" xfId="6" applyNumberFormat="1" applyFont="1" applyFill="1" applyBorder="1" applyAlignment="1">
      <alignment horizontal="center" vertical="center" wrapText="1"/>
    </xf>
    <xf numFmtId="49" fontId="21" fillId="2" borderId="1" xfId="6" quotePrefix="1" applyNumberFormat="1" applyFont="1" applyFill="1" applyBorder="1" applyAlignment="1">
      <alignment horizontal="center" vertical="center" wrapText="1"/>
    </xf>
    <xf numFmtId="2" fontId="19" fillId="2" borderId="1" xfId="6" quotePrefix="1" applyNumberFormat="1" applyFont="1" applyFill="1" applyBorder="1" applyAlignment="1">
      <alignment vertical="center" wrapText="1"/>
    </xf>
    <xf numFmtId="0" fontId="52" fillId="2" borderId="1" xfId="10" applyNumberFormat="1" applyFont="1" applyFill="1" applyBorder="1" applyAlignment="1" applyProtection="1">
      <alignment horizontal="center" vertical="center"/>
    </xf>
    <xf numFmtId="49" fontId="19" fillId="2" borderId="1" xfId="10" applyNumberFormat="1" applyFont="1" applyFill="1" applyBorder="1" applyAlignment="1" applyProtection="1">
      <alignment horizontal="center" vertical="center"/>
    </xf>
    <xf numFmtId="0" fontId="21" fillId="2" borderId="1" xfId="10" applyNumberFormat="1" applyFont="1" applyFill="1" applyBorder="1" applyAlignment="1" applyProtection="1">
      <alignment horizontal="center" vertical="center" wrapText="1"/>
    </xf>
    <xf numFmtId="1" fontId="14" fillId="4" borderId="1" xfId="10" applyNumberFormat="1" applyFont="1" applyFill="1" applyBorder="1" applyAlignment="1" applyProtection="1">
      <alignment horizontal="center" vertical="center" wrapText="1"/>
    </xf>
    <xf numFmtId="1" fontId="14" fillId="4" borderId="1" xfId="10" applyNumberFormat="1" applyFont="1" applyFill="1" applyBorder="1" applyAlignment="1" applyProtection="1">
      <alignment horizontal="center" vertical="center"/>
    </xf>
    <xf numFmtId="49" fontId="14" fillId="4" borderId="1" xfId="10" applyNumberFormat="1" applyFont="1" applyFill="1" applyBorder="1" applyAlignment="1" applyProtection="1">
      <alignment horizontal="center" vertical="center"/>
    </xf>
    <xf numFmtId="49" fontId="30" fillId="4" borderId="1" xfId="10" applyNumberFormat="1" applyFont="1" applyFill="1" applyBorder="1" applyAlignment="1" applyProtection="1">
      <alignment horizontal="center" vertical="center"/>
    </xf>
    <xf numFmtId="0" fontId="30" fillId="4" borderId="1" xfId="10" applyNumberFormat="1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9" fillId="2" borderId="1" xfId="10" applyNumberFormat="1" applyFont="1" applyFill="1" applyBorder="1" applyAlignment="1" applyProtection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45" fillId="0" borderId="0" xfId="1" applyFont="1" applyAlignment="1">
      <alignment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11" fillId="0" borderId="0" xfId="1" applyFont="1" applyAlignment="1">
      <alignment horizontal="center"/>
    </xf>
    <xf numFmtId="0" fontId="53" fillId="0" borderId="1" xfId="0" quotePrefix="1" applyFont="1" applyBorder="1" applyAlignment="1">
      <alignment horizontal="center" vertical="center" wrapText="1"/>
    </xf>
    <xf numFmtId="0" fontId="54" fillId="4" borderId="1" xfId="11" quotePrefix="1" applyFont="1" applyFill="1" applyBorder="1" applyAlignment="1">
      <alignment horizontal="center" vertical="center" wrapText="1"/>
    </xf>
    <xf numFmtId="2" fontId="54" fillId="4" borderId="1" xfId="11" quotePrefix="1" applyNumberFormat="1" applyFont="1" applyFill="1" applyBorder="1" applyAlignment="1">
      <alignment horizontal="center" vertical="center" wrapText="1"/>
    </xf>
    <xf numFmtId="0" fontId="54" fillId="0" borderId="1" xfId="0" quotePrefix="1" applyFont="1" applyBorder="1" applyAlignment="1">
      <alignment horizontal="center" vertical="center" wrapText="1"/>
    </xf>
    <xf numFmtId="2" fontId="54" fillId="0" borderId="1" xfId="0" quotePrefix="1" applyNumberFormat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vertical="center" wrapText="1"/>
    </xf>
    <xf numFmtId="0" fontId="6" fillId="0" borderId="0" xfId="10" applyNumberFormat="1" applyFont="1" applyFill="1" applyBorder="1" applyAlignment="1" applyProtection="1">
      <alignment horizontal="left"/>
    </xf>
    <xf numFmtId="0" fontId="7" fillId="0" borderId="0" xfId="2" applyNumberFormat="1" applyFont="1" applyFill="1" applyAlignment="1" applyProtection="1">
      <alignment horizontal="left"/>
    </xf>
    <xf numFmtId="0" fontId="9" fillId="4" borderId="1" xfId="10" applyNumberFormat="1" applyFont="1" applyFill="1" applyBorder="1" applyAlignment="1" applyProtection="1">
      <alignment vertical="center" wrapText="1"/>
    </xf>
    <xf numFmtId="0" fontId="9" fillId="4" borderId="1" xfId="1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0" xfId="2" applyNumberFormat="1" applyFont="1" applyFill="1" applyAlignment="1" applyProtection="1">
      <alignment vertical="center"/>
    </xf>
    <xf numFmtId="49" fontId="14" fillId="2" borderId="1" xfId="2" applyNumberFormat="1" applyFont="1" applyFill="1" applyBorder="1" applyAlignment="1">
      <alignment horizontal="center" vertical="center" wrapText="1"/>
    </xf>
    <xf numFmtId="49" fontId="34" fillId="2" borderId="1" xfId="2" applyNumberFormat="1" applyFont="1" applyFill="1" applyBorder="1" applyAlignment="1">
      <alignment horizontal="center" vertical="center" wrapText="1"/>
    </xf>
    <xf numFmtId="165" fontId="23" fillId="2" borderId="1" xfId="5" applyNumberFormat="1" applyFont="1" applyFill="1" applyBorder="1">
      <alignment vertical="top"/>
    </xf>
    <xf numFmtId="165" fontId="29" fillId="2" borderId="1" xfId="5" applyNumberFormat="1" applyFont="1" applyFill="1" applyBorder="1" applyAlignment="1">
      <alignment horizontal="center" vertical="center"/>
    </xf>
    <xf numFmtId="3" fontId="29" fillId="2" borderId="1" xfId="5" applyNumberFormat="1" applyFont="1" applyFill="1" applyBorder="1" applyAlignment="1">
      <alignment horizontal="right" vertical="center"/>
    </xf>
    <xf numFmtId="165" fontId="37" fillId="2" borderId="1" xfId="5" applyNumberFormat="1" applyFont="1" applyFill="1" applyBorder="1">
      <alignment vertical="top"/>
    </xf>
    <xf numFmtId="3" fontId="29" fillId="2" borderId="1" xfId="5" applyNumberFormat="1" applyFont="1" applyFill="1" applyBorder="1" applyAlignment="1">
      <alignment vertical="center"/>
    </xf>
    <xf numFmtId="0" fontId="28" fillId="0" borderId="1" xfId="0" quotePrefix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horizontal="center" vertical="center" wrapText="1"/>
    </xf>
    <xf numFmtId="165" fontId="26" fillId="2" borderId="1" xfId="5" applyNumberFormat="1" applyFont="1" applyFill="1" applyBorder="1">
      <alignment vertical="top"/>
    </xf>
    <xf numFmtId="165" fontId="29" fillId="2" borderId="1" xfId="5" applyNumberFormat="1" applyFont="1" applyFill="1" applyBorder="1" applyAlignment="1">
      <alignment vertical="center"/>
    </xf>
    <xf numFmtId="0" fontId="34" fillId="2" borderId="1" xfId="2" applyFont="1" applyFill="1" applyBorder="1" applyAlignment="1">
      <alignment horizontal="center" vertical="center" wrapText="1"/>
    </xf>
    <xf numFmtId="165" fontId="27" fillId="2" borderId="1" xfId="5" applyNumberFormat="1" applyFont="1" applyFill="1" applyBorder="1" applyAlignment="1">
      <alignment horizontal="left" vertical="center"/>
    </xf>
    <xf numFmtId="165" fontId="29" fillId="2" borderId="1" xfId="5" applyNumberFormat="1" applyFont="1" applyFill="1" applyBorder="1" applyAlignment="1">
      <alignment horizontal="right" vertical="center"/>
    </xf>
    <xf numFmtId="165" fontId="29" fillId="2" borderId="1" xfId="5" applyNumberFormat="1" applyFont="1" applyFill="1" applyBorder="1" applyAlignment="1">
      <alignment horizontal="left" vertical="center"/>
    </xf>
    <xf numFmtId="165" fontId="27" fillId="2" borderId="1" xfId="5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 wrapText="1"/>
    </xf>
    <xf numFmtId="165" fontId="29" fillId="2" borderId="1" xfId="2" applyNumberFormat="1" applyFont="1" applyFill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3" fontId="24" fillId="2" borderId="1" xfId="2" applyNumberFormat="1" applyFont="1" applyFill="1" applyBorder="1" applyAlignment="1">
      <alignment horizontal="right" vertical="center"/>
    </xf>
    <xf numFmtId="0" fontId="30" fillId="0" borderId="1" xfId="0" quotePrefix="1" applyFont="1" applyBorder="1" applyAlignment="1">
      <alignment horizontal="center" vertical="center" wrapText="1"/>
    </xf>
    <xf numFmtId="2" fontId="30" fillId="0" borderId="1" xfId="0" quotePrefix="1" applyNumberFormat="1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2" fontId="28" fillId="0" borderId="1" xfId="12" quotePrefix="1" applyNumberFormat="1" applyFont="1" applyBorder="1" applyAlignment="1">
      <alignment vertical="center" wrapText="1"/>
    </xf>
    <xf numFmtId="0" fontId="57" fillId="0" borderId="5" xfId="0" applyFont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10" applyNumberFormat="1" applyFont="1" applyFill="1" applyBorder="1" applyAlignment="1" applyProtection="1">
      <alignment horizontal="center" vertical="center" wrapText="1"/>
    </xf>
    <xf numFmtId="0" fontId="28" fillId="4" borderId="1" xfId="10" applyNumberFormat="1" applyFont="1" applyFill="1" applyBorder="1" applyAlignment="1" applyProtection="1">
      <alignment horizontal="center" vertical="center" wrapText="1"/>
    </xf>
    <xf numFmtId="0" fontId="6" fillId="4" borderId="1" xfId="10" applyNumberFormat="1" applyFont="1" applyFill="1" applyBorder="1" applyAlignment="1" applyProtection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vertical="center" wrapText="1"/>
    </xf>
    <xf numFmtId="165" fontId="7" fillId="4" borderId="1" xfId="5" applyNumberFormat="1" applyFont="1" applyFill="1" applyBorder="1" applyAlignment="1">
      <alignment vertical="top" wrapText="1"/>
    </xf>
    <xf numFmtId="165" fontId="7" fillId="4" borderId="1" xfId="5" applyNumberFormat="1" applyFont="1" applyFill="1" applyBorder="1">
      <alignment vertical="top"/>
    </xf>
    <xf numFmtId="165" fontId="7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 applyAlignment="1">
      <alignment vertical="top" wrapText="1"/>
    </xf>
    <xf numFmtId="0" fontId="14" fillId="4" borderId="1" xfId="10" applyNumberFormat="1" applyFont="1" applyFill="1" applyBorder="1" applyAlignment="1" applyProtection="1">
      <alignment horizontal="center" vertical="center"/>
    </xf>
    <xf numFmtId="2" fontId="58" fillId="0" borderId="1" xfId="0" quotePrefix="1" applyNumberFormat="1" applyFont="1" applyBorder="1" applyAlignment="1">
      <alignment vertical="center" wrapText="1"/>
    </xf>
    <xf numFmtId="0" fontId="21" fillId="2" borderId="1" xfId="10" applyFont="1" applyFill="1" applyBorder="1" applyAlignment="1">
      <alignment horizontal="left" vertical="center" wrapText="1"/>
    </xf>
    <xf numFmtId="2" fontId="60" fillId="2" borderId="1" xfId="0" quotePrefix="1" applyNumberFormat="1" applyFont="1" applyFill="1" applyBorder="1" applyAlignment="1">
      <alignment vertical="center" wrapText="1"/>
    </xf>
    <xf numFmtId="0" fontId="21" fillId="2" borderId="1" xfId="10" applyNumberFormat="1" applyFont="1" applyFill="1" applyBorder="1" applyAlignment="1" applyProtection="1">
      <alignment horizontal="center" vertical="center"/>
    </xf>
    <xf numFmtId="2" fontId="34" fillId="2" borderId="1" xfId="7" quotePrefix="1" applyNumberFormat="1" applyFont="1" applyFill="1" applyBorder="1" applyAlignment="1">
      <alignment vertical="center" wrapText="1"/>
    </xf>
    <xf numFmtId="0" fontId="34" fillId="2" borderId="1" xfId="2" applyFont="1" applyFill="1" applyBorder="1" applyAlignment="1">
      <alignment horizontal="justify" vertical="center" wrapText="1"/>
    </xf>
    <xf numFmtId="2" fontId="34" fillId="2" borderId="1" xfId="2" quotePrefix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60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2" applyNumberFormat="1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left" vertical="center" shrinkToFit="1"/>
    </xf>
    <xf numFmtId="0" fontId="13" fillId="0" borderId="0" xfId="3" applyNumberFormat="1" applyFont="1" applyAlignment="1">
      <alignment horizontal="left" vertical="center" shrinkToFi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5" fillId="0" borderId="15" xfId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4" fillId="0" borderId="15" xfId="1" applyFont="1" applyFill="1" applyBorder="1" applyAlignment="1">
      <alignment horizontal="center" vertical="center" wrapText="1"/>
    </xf>
    <xf numFmtId="0" fontId="44" fillId="0" borderId="14" xfId="1" applyFont="1" applyFill="1" applyBorder="1" applyAlignment="1">
      <alignment horizontal="center" vertical="center" wrapText="1"/>
    </xf>
    <xf numFmtId="0" fontId="44" fillId="0" borderId="13" xfId="1" applyFont="1" applyFill="1" applyBorder="1" applyAlignment="1">
      <alignment horizontal="center" vertical="center" wrapText="1"/>
    </xf>
    <xf numFmtId="0" fontId="44" fillId="0" borderId="11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44" fillId="0" borderId="10" xfId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4" fillId="0" borderId="7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2" fillId="0" borderId="9" xfId="3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10" fillId="0" borderId="0" xfId="2" applyNumberFormat="1" applyFont="1" applyFill="1" applyBorder="1" applyAlignment="1" applyProtection="1">
      <alignment vertical="center" wrapText="1"/>
    </xf>
    <xf numFmtId="0" fontId="7" fillId="0" borderId="0" xfId="1" applyFont="1" applyAlignment="1"/>
    <xf numFmtId="0" fontId="7" fillId="0" borderId="0" xfId="2" applyFont="1" applyAlignment="1"/>
    <xf numFmtId="0" fontId="50" fillId="0" borderId="0" xfId="2" applyFont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5" fillId="0" borderId="12" xfId="1" applyFont="1" applyFill="1" applyBorder="1" applyAlignment="1">
      <alignment horizontal="center" vertical="center" wrapText="1"/>
    </xf>
    <xf numFmtId="0" fontId="45" fillId="0" borderId="9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63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Border="1" applyAlignment="1" applyProtection="1">
      <alignment horizontal="center" vertical="top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51" fillId="0" borderId="0" xfId="3" applyFont="1" applyAlignment="1">
      <alignment vertical="center" wrapText="1"/>
    </xf>
    <xf numFmtId="0" fontId="7" fillId="0" borderId="0" xfId="2" applyNumberFormat="1" applyFont="1" applyFill="1" applyAlignment="1" applyProtection="1">
      <alignment horizontal="left"/>
    </xf>
    <xf numFmtId="0" fontId="12" fillId="0" borderId="0" xfId="3" applyAlignment="1">
      <alignment horizontal="left"/>
    </xf>
    <xf numFmtId="0" fontId="19" fillId="0" borderId="7" xfId="2" applyNumberFormat="1" applyFont="1" applyFill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7" fillId="0" borderId="1" xfId="10" applyNumberFormat="1" applyFont="1" applyFill="1" applyBorder="1" applyAlignment="1" applyProtection="1">
      <alignment horizontal="center" vertical="center"/>
    </xf>
    <xf numFmtId="0" fontId="9" fillId="4" borderId="1" xfId="10" applyNumberFormat="1" applyFont="1" applyFill="1" applyBorder="1" applyAlignment="1" applyProtection="1">
      <alignment horizontal="left" vertical="top" wrapText="1"/>
    </xf>
    <xf numFmtId="0" fontId="6" fillId="4" borderId="1" xfId="2" applyFont="1" applyFill="1" applyBorder="1" applyAlignment="1">
      <alignment horizontal="left" vertical="top" wrapText="1"/>
    </xf>
    <xf numFmtId="0" fontId="6" fillId="0" borderId="0" xfId="10" applyNumberFormat="1" applyFont="1" applyFill="1" applyBorder="1" applyAlignment="1" applyProtection="1">
      <alignment vertical="top" wrapText="1"/>
    </xf>
    <xf numFmtId="0" fontId="6" fillId="0" borderId="0" xfId="2" applyFont="1" applyAlignment="1">
      <alignment vertical="top"/>
    </xf>
    <xf numFmtId="0" fontId="6" fillId="0" borderId="0" xfId="10" applyNumberFormat="1" applyFont="1" applyFill="1" applyBorder="1" applyAlignment="1" applyProtection="1">
      <alignment horizontal="left" vertical="center"/>
    </xf>
    <xf numFmtId="0" fontId="6" fillId="0" borderId="0" xfId="2" applyFont="1" applyAlignment="1">
      <alignment vertical="center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59" fillId="0" borderId="0" xfId="10" applyFont="1" applyBorder="1" applyAlignment="1" applyProtection="1">
      <alignment horizontal="center" wrapText="1"/>
      <protection locked="0"/>
    </xf>
    <xf numFmtId="0" fontId="11" fillId="0" borderId="1" xfId="10" applyNumberFormat="1" applyFont="1" applyFill="1" applyBorder="1" applyAlignment="1" applyProtection="1">
      <alignment horizontal="center" vertical="center" wrapText="1"/>
    </xf>
    <xf numFmtId="0" fontId="7" fillId="4" borderId="12" xfId="10" applyNumberFormat="1" applyFont="1" applyFill="1" applyBorder="1" applyAlignment="1" applyProtection="1">
      <alignment horizontal="center" vertical="center"/>
    </xf>
  </cellXfs>
  <cellStyles count="13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1"/>
    <cellStyle name="Обычный 2" xfId="3"/>
    <cellStyle name="Обычный 3" xfId="2"/>
    <cellStyle name="Обычный 3 2" xfId="9"/>
    <cellStyle name="Обычный 4 2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46" zoomScaleNormal="100" workbookViewId="0">
      <selection activeCell="C11" sqref="C11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30.75" customHeight="1" x14ac:dyDescent="0.2">
      <c r="D2" s="319" t="s">
        <v>327</v>
      </c>
      <c r="E2" s="319"/>
      <c r="F2" s="319"/>
    </row>
    <row r="3" spans="1:6" x14ac:dyDescent="0.2">
      <c r="B3" t="s">
        <v>326</v>
      </c>
    </row>
    <row r="5" spans="1:6" ht="25.5" customHeight="1" x14ac:dyDescent="0.35">
      <c r="A5" s="320" t="s">
        <v>420</v>
      </c>
      <c r="B5" s="321"/>
      <c r="C5" s="321"/>
      <c r="D5" s="321"/>
      <c r="E5" s="321"/>
      <c r="F5" s="321"/>
    </row>
    <row r="6" spans="1:6" x14ac:dyDescent="0.2">
      <c r="F6" s="2" t="s">
        <v>1</v>
      </c>
    </row>
    <row r="7" spans="1:6" x14ac:dyDescent="0.2">
      <c r="A7" s="322" t="s">
        <v>2</v>
      </c>
      <c r="B7" s="322" t="s">
        <v>3</v>
      </c>
      <c r="C7" s="323" t="s">
        <v>4</v>
      </c>
      <c r="D7" s="322" t="s">
        <v>5</v>
      </c>
      <c r="E7" s="322" t="s">
        <v>6</v>
      </c>
      <c r="F7" s="322"/>
    </row>
    <row r="8" spans="1:6" x14ac:dyDescent="0.2">
      <c r="A8" s="322"/>
      <c r="B8" s="322"/>
      <c r="C8" s="323"/>
      <c r="D8" s="322"/>
      <c r="E8" s="322" t="s">
        <v>7</v>
      </c>
      <c r="F8" s="324" t="s">
        <v>8</v>
      </c>
    </row>
    <row r="9" spans="1:6" x14ac:dyDescent="0.2">
      <c r="A9" s="322"/>
      <c r="B9" s="322"/>
      <c r="C9" s="323"/>
      <c r="D9" s="322"/>
      <c r="E9" s="322"/>
      <c r="F9" s="322"/>
    </row>
    <row r="10" spans="1:6" x14ac:dyDescent="0.2">
      <c r="A10" s="4">
        <v>1</v>
      </c>
      <c r="B10" s="4">
        <v>2</v>
      </c>
      <c r="C10" s="258">
        <v>3</v>
      </c>
      <c r="D10" s="4">
        <v>4</v>
      </c>
      <c r="E10" s="4">
        <v>5</v>
      </c>
      <c r="F10" s="4">
        <v>6</v>
      </c>
    </row>
    <row r="11" spans="1:6" ht="20.25" customHeight="1" x14ac:dyDescent="0.2">
      <c r="A11" s="227">
        <v>10000000</v>
      </c>
      <c r="B11" s="228" t="s">
        <v>9</v>
      </c>
      <c r="C11" s="259">
        <f t="shared" ref="C11:C42" si="0">D11+E11</f>
        <v>83968620</v>
      </c>
      <c r="D11" s="229">
        <v>83888620</v>
      </c>
      <c r="E11" s="229">
        <v>80000</v>
      </c>
      <c r="F11" s="229">
        <v>0</v>
      </c>
    </row>
    <row r="12" spans="1:6" ht="30" customHeight="1" x14ac:dyDescent="0.2">
      <c r="A12" s="227">
        <v>11000000</v>
      </c>
      <c r="B12" s="228" t="s">
        <v>10</v>
      </c>
      <c r="C12" s="259">
        <f t="shared" si="0"/>
        <v>40240000</v>
      </c>
      <c r="D12" s="229">
        <v>40240000</v>
      </c>
      <c r="E12" s="229">
        <v>0</v>
      </c>
      <c r="F12" s="229">
        <v>0</v>
      </c>
    </row>
    <row r="13" spans="1:6" ht="22.5" customHeight="1" x14ac:dyDescent="0.2">
      <c r="A13" s="227">
        <v>11010000</v>
      </c>
      <c r="B13" s="228" t="s">
        <v>11</v>
      </c>
      <c r="C13" s="259">
        <f t="shared" si="0"/>
        <v>40240000</v>
      </c>
      <c r="D13" s="229">
        <v>40240000</v>
      </c>
      <c r="E13" s="229">
        <v>0</v>
      </c>
      <c r="F13" s="229">
        <v>0</v>
      </c>
    </row>
    <row r="14" spans="1:6" ht="41.25" customHeight="1" x14ac:dyDescent="0.2">
      <c r="A14" s="230">
        <v>11010100</v>
      </c>
      <c r="B14" s="231" t="s">
        <v>12</v>
      </c>
      <c r="C14" s="260">
        <f t="shared" si="0"/>
        <v>33300000</v>
      </c>
      <c r="D14" s="232">
        <v>33300000</v>
      </c>
      <c r="E14" s="232">
        <v>0</v>
      </c>
      <c r="F14" s="232">
        <v>0</v>
      </c>
    </row>
    <row r="15" spans="1:6" ht="63.75" x14ac:dyDescent="0.2">
      <c r="A15" s="230">
        <v>11010200</v>
      </c>
      <c r="B15" s="231" t="s">
        <v>13</v>
      </c>
      <c r="C15" s="260">
        <f t="shared" si="0"/>
        <v>1060000</v>
      </c>
      <c r="D15" s="232">
        <v>1060000</v>
      </c>
      <c r="E15" s="232">
        <v>0</v>
      </c>
      <c r="F15" s="232">
        <v>0</v>
      </c>
    </row>
    <row r="16" spans="1:6" ht="38.25" x14ac:dyDescent="0.2">
      <c r="A16" s="230">
        <v>11010400</v>
      </c>
      <c r="B16" s="231" t="s">
        <v>14</v>
      </c>
      <c r="C16" s="260">
        <f t="shared" si="0"/>
        <v>5600000</v>
      </c>
      <c r="D16" s="232">
        <v>5600000</v>
      </c>
      <c r="E16" s="232">
        <v>0</v>
      </c>
      <c r="F16" s="232">
        <v>0</v>
      </c>
    </row>
    <row r="17" spans="1:6" ht="38.25" x14ac:dyDescent="0.2">
      <c r="A17" s="230">
        <v>11010500</v>
      </c>
      <c r="B17" s="231" t="s">
        <v>15</v>
      </c>
      <c r="C17" s="260">
        <f t="shared" si="0"/>
        <v>280000</v>
      </c>
      <c r="D17" s="232">
        <v>280000</v>
      </c>
      <c r="E17" s="232">
        <v>0</v>
      </c>
      <c r="F17" s="232">
        <v>0</v>
      </c>
    </row>
    <row r="18" spans="1:6" ht="25.5" x14ac:dyDescent="0.2">
      <c r="A18" s="227">
        <v>13000000</v>
      </c>
      <c r="B18" s="228" t="s">
        <v>298</v>
      </c>
      <c r="C18" s="259">
        <f t="shared" si="0"/>
        <v>695100</v>
      </c>
      <c r="D18" s="229">
        <v>695100</v>
      </c>
      <c r="E18" s="229">
        <v>0</v>
      </c>
      <c r="F18" s="229">
        <v>0</v>
      </c>
    </row>
    <row r="19" spans="1:6" ht="25.5" x14ac:dyDescent="0.2">
      <c r="A19" s="227">
        <v>13010000</v>
      </c>
      <c r="B19" s="228" t="s">
        <v>299</v>
      </c>
      <c r="C19" s="259">
        <f t="shared" si="0"/>
        <v>680000</v>
      </c>
      <c r="D19" s="229">
        <v>680000</v>
      </c>
      <c r="E19" s="229">
        <v>0</v>
      </c>
      <c r="F19" s="229">
        <v>0</v>
      </c>
    </row>
    <row r="20" spans="1:6" ht="51" x14ac:dyDescent="0.2">
      <c r="A20" s="230">
        <v>13010100</v>
      </c>
      <c r="B20" s="231" t="s">
        <v>300</v>
      </c>
      <c r="C20" s="260">
        <f t="shared" si="0"/>
        <v>600000</v>
      </c>
      <c r="D20" s="232">
        <v>600000</v>
      </c>
      <c r="E20" s="232">
        <v>0</v>
      </c>
      <c r="F20" s="232">
        <v>0</v>
      </c>
    </row>
    <row r="21" spans="1:6" ht="64.5" customHeight="1" x14ac:dyDescent="0.2">
      <c r="A21" s="230">
        <v>13010200</v>
      </c>
      <c r="B21" s="231" t="s">
        <v>301</v>
      </c>
      <c r="C21" s="260">
        <f t="shared" si="0"/>
        <v>80000</v>
      </c>
      <c r="D21" s="232">
        <v>80000</v>
      </c>
      <c r="E21" s="232">
        <v>0</v>
      </c>
      <c r="F21" s="232">
        <v>0</v>
      </c>
    </row>
    <row r="22" spans="1:6" ht="17.25" customHeight="1" x14ac:dyDescent="0.2">
      <c r="A22" s="227">
        <v>13030000</v>
      </c>
      <c r="B22" s="228" t="s">
        <v>302</v>
      </c>
      <c r="C22" s="259">
        <f t="shared" si="0"/>
        <v>15100</v>
      </c>
      <c r="D22" s="229">
        <v>15100</v>
      </c>
      <c r="E22" s="229">
        <v>0</v>
      </c>
      <c r="F22" s="229">
        <v>0</v>
      </c>
    </row>
    <row r="23" spans="1:6" ht="48" customHeight="1" x14ac:dyDescent="0.2">
      <c r="A23" s="230">
        <v>13030100</v>
      </c>
      <c r="B23" s="231" t="s">
        <v>303</v>
      </c>
      <c r="C23" s="260">
        <f t="shared" si="0"/>
        <v>15100</v>
      </c>
      <c r="D23" s="232">
        <v>15100</v>
      </c>
      <c r="E23" s="232">
        <v>0</v>
      </c>
      <c r="F23" s="232">
        <v>0</v>
      </c>
    </row>
    <row r="24" spans="1:6" ht="25.5" customHeight="1" x14ac:dyDescent="0.2">
      <c r="A24" s="227">
        <v>14000000</v>
      </c>
      <c r="B24" s="228" t="s">
        <v>16</v>
      </c>
      <c r="C24" s="259">
        <f t="shared" si="0"/>
        <v>4960000</v>
      </c>
      <c r="D24" s="229">
        <v>4960000</v>
      </c>
      <c r="E24" s="229">
        <v>0</v>
      </c>
      <c r="F24" s="229">
        <v>0</v>
      </c>
    </row>
    <row r="25" spans="1:6" ht="33.75" customHeight="1" x14ac:dyDescent="0.2">
      <c r="A25" s="227">
        <v>14020000</v>
      </c>
      <c r="B25" s="228" t="s">
        <v>304</v>
      </c>
      <c r="C25" s="259">
        <f t="shared" si="0"/>
        <v>605000</v>
      </c>
      <c r="D25" s="229">
        <v>605000</v>
      </c>
      <c r="E25" s="229">
        <v>0</v>
      </c>
      <c r="F25" s="229">
        <v>0</v>
      </c>
    </row>
    <row r="26" spans="1:6" ht="17.25" customHeight="1" x14ac:dyDescent="0.2">
      <c r="A26" s="230">
        <v>14021900</v>
      </c>
      <c r="B26" s="231" t="s">
        <v>17</v>
      </c>
      <c r="C26" s="260">
        <f t="shared" si="0"/>
        <v>605000</v>
      </c>
      <c r="D26" s="232">
        <v>605000</v>
      </c>
      <c r="E26" s="232">
        <v>0</v>
      </c>
      <c r="F26" s="232">
        <v>0</v>
      </c>
    </row>
    <row r="27" spans="1:6" ht="33" customHeight="1" x14ac:dyDescent="0.2">
      <c r="A27" s="227">
        <v>14030000</v>
      </c>
      <c r="B27" s="228" t="s">
        <v>18</v>
      </c>
      <c r="C27" s="259">
        <f t="shared" si="0"/>
        <v>2795000</v>
      </c>
      <c r="D27" s="229">
        <v>2795000</v>
      </c>
      <c r="E27" s="229">
        <v>0</v>
      </c>
      <c r="F27" s="229">
        <v>0</v>
      </c>
    </row>
    <row r="28" spans="1:6" ht="18" customHeight="1" x14ac:dyDescent="0.2">
      <c r="A28" s="230">
        <v>14031900</v>
      </c>
      <c r="B28" s="231" t="s">
        <v>17</v>
      </c>
      <c r="C28" s="260">
        <f t="shared" si="0"/>
        <v>2795000</v>
      </c>
      <c r="D28" s="232">
        <v>2795000</v>
      </c>
      <c r="E28" s="232">
        <v>0</v>
      </c>
      <c r="F28" s="232">
        <v>0</v>
      </c>
    </row>
    <row r="29" spans="1:6" ht="38.25" customHeight="1" x14ac:dyDescent="0.2">
      <c r="A29" s="230">
        <v>14040000</v>
      </c>
      <c r="B29" s="231" t="s">
        <v>305</v>
      </c>
      <c r="C29" s="260">
        <f t="shared" si="0"/>
        <v>1560000</v>
      </c>
      <c r="D29" s="232">
        <v>1560000</v>
      </c>
      <c r="E29" s="232">
        <v>0</v>
      </c>
      <c r="F29" s="232">
        <v>0</v>
      </c>
    </row>
    <row r="30" spans="1:6" ht="18" customHeight="1" x14ac:dyDescent="0.2">
      <c r="A30" s="227">
        <v>18000000</v>
      </c>
      <c r="B30" s="228" t="s">
        <v>306</v>
      </c>
      <c r="C30" s="259">
        <f t="shared" si="0"/>
        <v>37993520</v>
      </c>
      <c r="D30" s="229">
        <v>37993520</v>
      </c>
      <c r="E30" s="229">
        <v>0</v>
      </c>
      <c r="F30" s="229">
        <v>0</v>
      </c>
    </row>
    <row r="31" spans="1:6" ht="18.75" customHeight="1" x14ac:dyDescent="0.2">
      <c r="A31" s="227">
        <v>18010000</v>
      </c>
      <c r="B31" s="228" t="s">
        <v>307</v>
      </c>
      <c r="C31" s="259">
        <f t="shared" si="0"/>
        <v>18037420</v>
      </c>
      <c r="D31" s="229">
        <v>18037420</v>
      </c>
      <c r="E31" s="229">
        <v>0</v>
      </c>
      <c r="F31" s="229">
        <v>0</v>
      </c>
    </row>
    <row r="32" spans="1:6" ht="51" x14ac:dyDescent="0.2">
      <c r="A32" s="230">
        <v>18010100</v>
      </c>
      <c r="B32" s="231" t="s">
        <v>308</v>
      </c>
      <c r="C32" s="260">
        <f t="shared" si="0"/>
        <v>41300</v>
      </c>
      <c r="D32" s="232">
        <v>41300</v>
      </c>
      <c r="E32" s="232">
        <v>0</v>
      </c>
      <c r="F32" s="232">
        <v>0</v>
      </c>
    </row>
    <row r="33" spans="1:6" ht="48.75" customHeight="1" x14ac:dyDescent="0.2">
      <c r="A33" s="230">
        <v>18010200</v>
      </c>
      <c r="B33" s="231" t="s">
        <v>309</v>
      </c>
      <c r="C33" s="260">
        <f t="shared" si="0"/>
        <v>157000</v>
      </c>
      <c r="D33" s="232">
        <v>157000</v>
      </c>
      <c r="E33" s="232">
        <v>0</v>
      </c>
      <c r="F33" s="232">
        <v>0</v>
      </c>
    </row>
    <row r="34" spans="1:6" ht="50.25" customHeight="1" x14ac:dyDescent="0.2">
      <c r="A34" s="230">
        <v>18010300</v>
      </c>
      <c r="B34" s="231" t="s">
        <v>310</v>
      </c>
      <c r="C34" s="260">
        <f t="shared" si="0"/>
        <v>498000</v>
      </c>
      <c r="D34" s="232">
        <v>498000</v>
      </c>
      <c r="E34" s="232">
        <v>0</v>
      </c>
      <c r="F34" s="232">
        <v>0</v>
      </c>
    </row>
    <row r="35" spans="1:6" ht="50.25" customHeight="1" x14ac:dyDescent="0.2">
      <c r="A35" s="230">
        <v>18010400</v>
      </c>
      <c r="B35" s="231" t="s">
        <v>311</v>
      </c>
      <c r="C35" s="260">
        <f t="shared" si="0"/>
        <v>1395410</v>
      </c>
      <c r="D35" s="232">
        <v>1395410</v>
      </c>
      <c r="E35" s="232">
        <v>0</v>
      </c>
      <c r="F35" s="232">
        <v>0</v>
      </c>
    </row>
    <row r="36" spans="1:6" ht="24.75" customHeight="1" x14ac:dyDescent="0.2">
      <c r="A36" s="230">
        <v>18010500</v>
      </c>
      <c r="B36" s="231" t="s">
        <v>312</v>
      </c>
      <c r="C36" s="260">
        <f t="shared" si="0"/>
        <v>5318970</v>
      </c>
      <c r="D36" s="232">
        <v>5318970</v>
      </c>
      <c r="E36" s="232">
        <v>0</v>
      </c>
      <c r="F36" s="232">
        <v>0</v>
      </c>
    </row>
    <row r="37" spans="1:6" ht="17.25" customHeight="1" x14ac:dyDescent="0.2">
      <c r="A37" s="230">
        <v>18010600</v>
      </c>
      <c r="B37" s="231" t="s">
        <v>313</v>
      </c>
      <c r="C37" s="260">
        <f t="shared" si="0"/>
        <v>8685700</v>
      </c>
      <c r="D37" s="232">
        <v>8685700</v>
      </c>
      <c r="E37" s="232">
        <v>0</v>
      </c>
      <c r="F37" s="232">
        <v>0</v>
      </c>
    </row>
    <row r="38" spans="1:6" ht="17.25" customHeight="1" x14ac:dyDescent="0.2">
      <c r="A38" s="230">
        <v>18010700</v>
      </c>
      <c r="B38" s="231" t="s">
        <v>314</v>
      </c>
      <c r="C38" s="260">
        <f t="shared" si="0"/>
        <v>500000</v>
      </c>
      <c r="D38" s="232">
        <v>500000</v>
      </c>
      <c r="E38" s="232">
        <v>0</v>
      </c>
      <c r="F38" s="232">
        <v>0</v>
      </c>
    </row>
    <row r="39" spans="1:6" ht="18" customHeight="1" x14ac:dyDescent="0.2">
      <c r="A39" s="230">
        <v>18010900</v>
      </c>
      <c r="B39" s="231" t="s">
        <v>315</v>
      </c>
      <c r="C39" s="260">
        <f t="shared" si="0"/>
        <v>1441040</v>
      </c>
      <c r="D39" s="232">
        <v>1441040</v>
      </c>
      <c r="E39" s="232">
        <v>0</v>
      </c>
      <c r="F39" s="232">
        <v>0</v>
      </c>
    </row>
    <row r="40" spans="1:6" ht="18" customHeight="1" x14ac:dyDescent="0.2">
      <c r="A40" s="227">
        <v>18050000</v>
      </c>
      <c r="B40" s="228" t="s">
        <v>19</v>
      </c>
      <c r="C40" s="259">
        <f t="shared" si="0"/>
        <v>19956100</v>
      </c>
      <c r="D40" s="229">
        <v>19956100</v>
      </c>
      <c r="E40" s="229">
        <v>0</v>
      </c>
      <c r="F40" s="229">
        <v>0</v>
      </c>
    </row>
    <row r="41" spans="1:6" ht="17.25" customHeight="1" x14ac:dyDescent="0.2">
      <c r="A41" s="230">
        <v>18050300</v>
      </c>
      <c r="B41" s="231" t="s">
        <v>20</v>
      </c>
      <c r="C41" s="260">
        <f t="shared" si="0"/>
        <v>1140000</v>
      </c>
      <c r="D41" s="232">
        <v>1140000</v>
      </c>
      <c r="E41" s="232">
        <v>0</v>
      </c>
      <c r="F41" s="232">
        <v>0</v>
      </c>
    </row>
    <row r="42" spans="1:6" ht="16.5" customHeight="1" x14ac:dyDescent="0.2">
      <c r="A42" s="230">
        <v>18050400</v>
      </c>
      <c r="B42" s="231" t="s">
        <v>21</v>
      </c>
      <c r="C42" s="260">
        <f t="shared" si="0"/>
        <v>14000000</v>
      </c>
      <c r="D42" s="232">
        <v>14000000</v>
      </c>
      <c r="E42" s="232">
        <v>0</v>
      </c>
      <c r="F42" s="232">
        <v>0</v>
      </c>
    </row>
    <row r="43" spans="1:6" ht="63.75" x14ac:dyDescent="0.2">
      <c r="A43" s="230">
        <v>18050500</v>
      </c>
      <c r="B43" s="231" t="s">
        <v>316</v>
      </c>
      <c r="C43" s="260">
        <f t="shared" ref="C43:C74" si="1">D43+E43</f>
        <v>4816100</v>
      </c>
      <c r="D43" s="232">
        <v>4816100</v>
      </c>
      <c r="E43" s="232">
        <v>0</v>
      </c>
      <c r="F43" s="232">
        <v>0</v>
      </c>
    </row>
    <row r="44" spans="1:6" ht="18" customHeight="1" x14ac:dyDescent="0.2">
      <c r="A44" s="227">
        <v>19000000</v>
      </c>
      <c r="B44" s="228" t="s">
        <v>22</v>
      </c>
      <c r="C44" s="259">
        <f t="shared" si="1"/>
        <v>80000</v>
      </c>
      <c r="D44" s="229">
        <v>0</v>
      </c>
      <c r="E44" s="229">
        <v>80000</v>
      </c>
      <c r="F44" s="229">
        <v>0</v>
      </c>
    </row>
    <row r="45" spans="1:6" ht="23.25" customHeight="1" x14ac:dyDescent="0.2">
      <c r="A45" s="227">
        <v>19010000</v>
      </c>
      <c r="B45" s="228" t="s">
        <v>23</v>
      </c>
      <c r="C45" s="259">
        <f t="shared" si="1"/>
        <v>80000</v>
      </c>
      <c r="D45" s="229">
        <v>0</v>
      </c>
      <c r="E45" s="229">
        <v>80000</v>
      </c>
      <c r="F45" s="229">
        <v>0</v>
      </c>
    </row>
    <row r="46" spans="1:6" ht="63.75" customHeight="1" x14ac:dyDescent="0.2">
      <c r="A46" s="230">
        <v>19010100</v>
      </c>
      <c r="B46" s="231" t="s">
        <v>317</v>
      </c>
      <c r="C46" s="260">
        <f t="shared" si="1"/>
        <v>18500</v>
      </c>
      <c r="D46" s="232">
        <v>0</v>
      </c>
      <c r="E46" s="232">
        <v>18500</v>
      </c>
      <c r="F46" s="232">
        <v>0</v>
      </c>
    </row>
    <row r="47" spans="1:6" ht="54.75" customHeight="1" x14ac:dyDescent="0.2">
      <c r="A47" s="230">
        <v>19010300</v>
      </c>
      <c r="B47" s="231" t="s">
        <v>24</v>
      </c>
      <c r="C47" s="260">
        <f t="shared" si="1"/>
        <v>61500</v>
      </c>
      <c r="D47" s="232">
        <v>0</v>
      </c>
      <c r="E47" s="232">
        <v>61500</v>
      </c>
      <c r="F47" s="232">
        <v>0</v>
      </c>
    </row>
    <row r="48" spans="1:6" ht="21" customHeight="1" x14ac:dyDescent="0.2">
      <c r="A48" s="227">
        <v>20000000</v>
      </c>
      <c r="B48" s="228" t="s">
        <v>25</v>
      </c>
      <c r="C48" s="259">
        <f t="shared" si="1"/>
        <v>3925395</v>
      </c>
      <c r="D48" s="229">
        <v>1104080</v>
      </c>
      <c r="E48" s="229">
        <v>2821315</v>
      </c>
      <c r="F48" s="229">
        <v>0</v>
      </c>
    </row>
    <row r="49" spans="1:6" ht="30.75" customHeight="1" x14ac:dyDescent="0.2">
      <c r="A49" s="227">
        <v>22000000</v>
      </c>
      <c r="B49" s="228" t="s">
        <v>26</v>
      </c>
      <c r="C49" s="259">
        <f t="shared" si="1"/>
        <v>1060400</v>
      </c>
      <c r="D49" s="229">
        <v>1060400</v>
      </c>
      <c r="E49" s="229">
        <v>0</v>
      </c>
      <c r="F49" s="229">
        <v>0</v>
      </c>
    </row>
    <row r="50" spans="1:6" ht="21" customHeight="1" x14ac:dyDescent="0.2">
      <c r="A50" s="227">
        <v>22010000</v>
      </c>
      <c r="B50" s="228" t="s">
        <v>27</v>
      </c>
      <c r="C50" s="259">
        <f t="shared" si="1"/>
        <v>962000</v>
      </c>
      <c r="D50" s="229">
        <v>962000</v>
      </c>
      <c r="E50" s="229">
        <v>0</v>
      </c>
      <c r="F50" s="229">
        <v>0</v>
      </c>
    </row>
    <row r="51" spans="1:6" ht="38.25" x14ac:dyDescent="0.2">
      <c r="A51" s="230">
        <v>22010300</v>
      </c>
      <c r="B51" s="231" t="s">
        <v>318</v>
      </c>
      <c r="C51" s="260">
        <f t="shared" si="1"/>
        <v>24000</v>
      </c>
      <c r="D51" s="232">
        <v>24000</v>
      </c>
      <c r="E51" s="232">
        <v>0</v>
      </c>
      <c r="F51" s="232">
        <v>0</v>
      </c>
    </row>
    <row r="52" spans="1:6" ht="25.5" x14ac:dyDescent="0.2">
      <c r="A52" s="230">
        <v>22012500</v>
      </c>
      <c r="B52" s="231" t="s">
        <v>28</v>
      </c>
      <c r="C52" s="260">
        <f t="shared" si="1"/>
        <v>680000</v>
      </c>
      <c r="D52" s="232">
        <v>680000</v>
      </c>
      <c r="E52" s="232">
        <v>0</v>
      </c>
      <c r="F52" s="232">
        <v>0</v>
      </c>
    </row>
    <row r="53" spans="1:6" ht="38.25" x14ac:dyDescent="0.2">
      <c r="A53" s="230">
        <v>22012600</v>
      </c>
      <c r="B53" s="231" t="s">
        <v>319</v>
      </c>
      <c r="C53" s="260">
        <f t="shared" si="1"/>
        <v>258000</v>
      </c>
      <c r="D53" s="232">
        <v>258000</v>
      </c>
      <c r="E53" s="232">
        <v>0</v>
      </c>
      <c r="F53" s="232">
        <v>0</v>
      </c>
    </row>
    <row r="54" spans="1:6" ht="41.25" customHeight="1" x14ac:dyDescent="0.2">
      <c r="A54" s="227">
        <v>22080000</v>
      </c>
      <c r="B54" s="228" t="s">
        <v>320</v>
      </c>
      <c r="C54" s="259">
        <f t="shared" si="1"/>
        <v>38400</v>
      </c>
      <c r="D54" s="229">
        <v>38400</v>
      </c>
      <c r="E54" s="229">
        <v>0</v>
      </c>
      <c r="F54" s="229">
        <v>0</v>
      </c>
    </row>
    <row r="55" spans="1:6" ht="57" customHeight="1" x14ac:dyDescent="0.2">
      <c r="A55" s="230">
        <v>22080400</v>
      </c>
      <c r="B55" s="231" t="s">
        <v>321</v>
      </c>
      <c r="C55" s="260">
        <f t="shared" si="1"/>
        <v>38400</v>
      </c>
      <c r="D55" s="232">
        <v>38400</v>
      </c>
      <c r="E55" s="232">
        <v>0</v>
      </c>
      <c r="F55" s="232">
        <v>0</v>
      </c>
    </row>
    <row r="56" spans="1:6" ht="18.75" customHeight="1" x14ac:dyDescent="0.2">
      <c r="A56" s="227">
        <v>22090000</v>
      </c>
      <c r="B56" s="228" t="s">
        <v>29</v>
      </c>
      <c r="C56" s="259">
        <f t="shared" si="1"/>
        <v>60000</v>
      </c>
      <c r="D56" s="229">
        <v>60000</v>
      </c>
      <c r="E56" s="229">
        <v>0</v>
      </c>
      <c r="F56" s="229">
        <v>0</v>
      </c>
    </row>
    <row r="57" spans="1:6" ht="51" x14ac:dyDescent="0.2">
      <c r="A57" s="230">
        <v>22090100</v>
      </c>
      <c r="B57" s="231" t="s">
        <v>30</v>
      </c>
      <c r="C57" s="260">
        <f t="shared" si="1"/>
        <v>50000</v>
      </c>
      <c r="D57" s="232">
        <v>50000</v>
      </c>
      <c r="E57" s="232">
        <v>0</v>
      </c>
      <c r="F57" s="232">
        <v>0</v>
      </c>
    </row>
    <row r="58" spans="1:6" ht="38.25" x14ac:dyDescent="0.2">
      <c r="A58" s="230">
        <v>22090400</v>
      </c>
      <c r="B58" s="231" t="s">
        <v>31</v>
      </c>
      <c r="C58" s="260">
        <f t="shared" si="1"/>
        <v>10000</v>
      </c>
      <c r="D58" s="232">
        <v>10000</v>
      </c>
      <c r="E58" s="232">
        <v>0</v>
      </c>
      <c r="F58" s="232">
        <v>0</v>
      </c>
    </row>
    <row r="59" spans="1:6" ht="18" customHeight="1" x14ac:dyDescent="0.2">
      <c r="A59" s="227">
        <v>24000000</v>
      </c>
      <c r="B59" s="228" t="s">
        <v>32</v>
      </c>
      <c r="C59" s="259">
        <f t="shared" si="1"/>
        <v>43680</v>
      </c>
      <c r="D59" s="229">
        <v>43680</v>
      </c>
      <c r="E59" s="229">
        <v>0</v>
      </c>
      <c r="F59" s="229">
        <v>0</v>
      </c>
    </row>
    <row r="60" spans="1:6" ht="17.25" customHeight="1" x14ac:dyDescent="0.2">
      <c r="A60" s="227">
        <v>24060000</v>
      </c>
      <c r="B60" s="228" t="s">
        <v>33</v>
      </c>
      <c r="C60" s="259">
        <f t="shared" si="1"/>
        <v>43680</v>
      </c>
      <c r="D60" s="229">
        <v>43680</v>
      </c>
      <c r="E60" s="229">
        <v>0</v>
      </c>
      <c r="F60" s="229">
        <v>0</v>
      </c>
    </row>
    <row r="61" spans="1:6" ht="23.25" customHeight="1" x14ac:dyDescent="0.2">
      <c r="A61" s="230">
        <v>24060300</v>
      </c>
      <c r="B61" s="231" t="s">
        <v>33</v>
      </c>
      <c r="C61" s="260">
        <f t="shared" si="1"/>
        <v>43680</v>
      </c>
      <c r="D61" s="232">
        <v>43680</v>
      </c>
      <c r="E61" s="232">
        <v>0</v>
      </c>
      <c r="F61" s="232">
        <v>0</v>
      </c>
    </row>
    <row r="62" spans="1:6" ht="22.5" customHeight="1" x14ac:dyDescent="0.2">
      <c r="A62" s="227">
        <v>25000000</v>
      </c>
      <c r="B62" s="228" t="s">
        <v>34</v>
      </c>
      <c r="C62" s="259">
        <f t="shared" si="1"/>
        <v>2821315</v>
      </c>
      <c r="D62" s="229">
        <v>0</v>
      </c>
      <c r="E62" s="229">
        <v>2821315</v>
      </c>
      <c r="F62" s="229">
        <v>0</v>
      </c>
    </row>
    <row r="63" spans="1:6" ht="39.75" customHeight="1" x14ac:dyDescent="0.2">
      <c r="A63" s="227">
        <v>25010000</v>
      </c>
      <c r="B63" s="228" t="s">
        <v>35</v>
      </c>
      <c r="C63" s="259">
        <f t="shared" si="1"/>
        <v>2821315</v>
      </c>
      <c r="D63" s="229">
        <v>0</v>
      </c>
      <c r="E63" s="229">
        <v>2821315</v>
      </c>
      <c r="F63" s="229">
        <v>0</v>
      </c>
    </row>
    <row r="64" spans="1:6" ht="25.5" x14ac:dyDescent="0.2">
      <c r="A64" s="230">
        <v>25010100</v>
      </c>
      <c r="B64" s="231" t="s">
        <v>297</v>
      </c>
      <c r="C64" s="260">
        <f t="shared" si="1"/>
        <v>2731400</v>
      </c>
      <c r="D64" s="232">
        <v>0</v>
      </c>
      <c r="E64" s="232">
        <v>2731400</v>
      </c>
      <c r="F64" s="232">
        <v>0</v>
      </c>
    </row>
    <row r="65" spans="1:6" ht="22.5" customHeight="1" x14ac:dyDescent="0.2">
      <c r="A65" s="230">
        <v>25010300</v>
      </c>
      <c r="B65" s="231" t="s">
        <v>36</v>
      </c>
      <c r="C65" s="260">
        <f t="shared" si="1"/>
        <v>89915</v>
      </c>
      <c r="D65" s="232">
        <v>0</v>
      </c>
      <c r="E65" s="232">
        <v>89915</v>
      </c>
      <c r="F65" s="232">
        <v>0</v>
      </c>
    </row>
    <row r="66" spans="1:6" ht="29.25" customHeight="1" x14ac:dyDescent="0.2">
      <c r="A66" s="263"/>
      <c r="B66" s="262" t="s">
        <v>37</v>
      </c>
      <c r="C66" s="259">
        <f t="shared" si="1"/>
        <v>87894015</v>
      </c>
      <c r="D66" s="259">
        <v>84992700</v>
      </c>
      <c r="E66" s="259">
        <v>2901315</v>
      </c>
      <c r="F66" s="259">
        <v>0</v>
      </c>
    </row>
    <row r="67" spans="1:6" ht="17.25" customHeight="1" x14ac:dyDescent="0.2">
      <c r="A67" s="227">
        <v>40000000</v>
      </c>
      <c r="B67" s="228" t="s">
        <v>38</v>
      </c>
      <c r="C67" s="259">
        <f t="shared" si="1"/>
        <v>59333221</v>
      </c>
      <c r="D67" s="229">
        <v>59333221</v>
      </c>
      <c r="E67" s="229">
        <v>0</v>
      </c>
      <c r="F67" s="229">
        <v>0</v>
      </c>
    </row>
    <row r="68" spans="1:6" ht="22.5" customHeight="1" x14ac:dyDescent="0.2">
      <c r="A68" s="227">
        <v>41000000</v>
      </c>
      <c r="B68" s="228" t="s">
        <v>39</v>
      </c>
      <c r="C68" s="259">
        <f t="shared" si="1"/>
        <v>59333221</v>
      </c>
      <c r="D68" s="229">
        <v>59333221</v>
      </c>
      <c r="E68" s="229">
        <v>0</v>
      </c>
      <c r="F68" s="229">
        <v>0</v>
      </c>
    </row>
    <row r="69" spans="1:6" ht="31.5" customHeight="1" x14ac:dyDescent="0.2">
      <c r="A69" s="227">
        <v>41020000</v>
      </c>
      <c r="B69" s="228" t="s">
        <v>40</v>
      </c>
      <c r="C69" s="259">
        <f t="shared" si="1"/>
        <v>8481200</v>
      </c>
      <c r="D69" s="229">
        <v>8481200</v>
      </c>
      <c r="E69" s="229">
        <v>0</v>
      </c>
      <c r="F69" s="229">
        <v>0</v>
      </c>
    </row>
    <row r="70" spans="1:6" ht="19.5" customHeight="1" x14ac:dyDescent="0.2">
      <c r="A70" s="230">
        <v>41020100</v>
      </c>
      <c r="B70" s="231" t="s">
        <v>322</v>
      </c>
      <c r="C70" s="260">
        <f t="shared" si="1"/>
        <v>8481200</v>
      </c>
      <c r="D70" s="232">
        <v>8481200</v>
      </c>
      <c r="E70" s="232">
        <v>0</v>
      </c>
      <c r="F70" s="232">
        <v>0</v>
      </c>
    </row>
    <row r="71" spans="1:6" ht="31.5" customHeight="1" x14ac:dyDescent="0.2">
      <c r="A71" s="227">
        <v>41030000</v>
      </c>
      <c r="B71" s="228" t="s">
        <v>323</v>
      </c>
      <c r="C71" s="259">
        <f t="shared" si="1"/>
        <v>50765600</v>
      </c>
      <c r="D71" s="229">
        <v>50765600</v>
      </c>
      <c r="E71" s="229">
        <v>0</v>
      </c>
      <c r="F71" s="229">
        <v>0</v>
      </c>
    </row>
    <row r="72" spans="1:6" ht="29.25" customHeight="1" x14ac:dyDescent="0.2">
      <c r="A72" s="230">
        <v>41033900</v>
      </c>
      <c r="B72" s="231" t="s">
        <v>324</v>
      </c>
      <c r="C72" s="260">
        <f t="shared" si="1"/>
        <v>47168300</v>
      </c>
      <c r="D72" s="232">
        <v>47168300</v>
      </c>
      <c r="E72" s="232">
        <v>0</v>
      </c>
      <c r="F72" s="232">
        <v>0</v>
      </c>
    </row>
    <row r="73" spans="1:6" ht="37.5" customHeight="1" x14ac:dyDescent="0.2">
      <c r="A73" s="230">
        <v>41034200</v>
      </c>
      <c r="B73" s="231" t="s">
        <v>325</v>
      </c>
      <c r="C73" s="260">
        <f t="shared" si="1"/>
        <v>3597300</v>
      </c>
      <c r="D73" s="232">
        <v>3597300</v>
      </c>
      <c r="E73" s="232">
        <v>0</v>
      </c>
      <c r="F73" s="232">
        <v>0</v>
      </c>
    </row>
    <row r="74" spans="1:6" ht="34.5" customHeight="1" x14ac:dyDescent="0.2">
      <c r="A74" s="227">
        <v>41050000</v>
      </c>
      <c r="B74" s="228" t="s">
        <v>41</v>
      </c>
      <c r="C74" s="259">
        <f t="shared" si="1"/>
        <v>86421</v>
      </c>
      <c r="D74" s="229">
        <v>86421</v>
      </c>
      <c r="E74" s="229">
        <v>0</v>
      </c>
      <c r="F74" s="229">
        <v>0</v>
      </c>
    </row>
    <row r="75" spans="1:6" ht="26.25" customHeight="1" x14ac:dyDescent="0.2">
      <c r="A75" s="230">
        <v>41053900</v>
      </c>
      <c r="B75" s="231" t="s">
        <v>42</v>
      </c>
      <c r="C75" s="260">
        <f t="shared" ref="C75:C76" si="2">D75+E75</f>
        <v>86421</v>
      </c>
      <c r="D75" s="232">
        <v>86421</v>
      </c>
      <c r="E75" s="232">
        <v>0</v>
      </c>
      <c r="F75" s="232">
        <v>0</v>
      </c>
    </row>
    <row r="76" spans="1:6" ht="28.5" customHeight="1" x14ac:dyDescent="0.2">
      <c r="A76" s="261" t="s">
        <v>44</v>
      </c>
      <c r="B76" s="262" t="s">
        <v>43</v>
      </c>
      <c r="C76" s="259">
        <f t="shared" si="2"/>
        <v>147227236</v>
      </c>
      <c r="D76" s="259">
        <v>144325921</v>
      </c>
      <c r="E76" s="259">
        <v>2901315</v>
      </c>
      <c r="F76" s="259">
        <v>0</v>
      </c>
    </row>
    <row r="79" spans="1:6" x14ac:dyDescent="0.2">
      <c r="B79" s="3" t="s">
        <v>45</v>
      </c>
      <c r="C79" s="233"/>
      <c r="D79" s="233"/>
      <c r="E79" s="3" t="s">
        <v>329</v>
      </c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9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E10" sqref="E10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54</v>
      </c>
    </row>
    <row r="2" spans="1:6" ht="24.75" customHeight="1" x14ac:dyDescent="0.2">
      <c r="D2" s="319" t="s">
        <v>328</v>
      </c>
      <c r="E2" s="319"/>
      <c r="F2" s="319"/>
    </row>
    <row r="3" spans="1:6" x14ac:dyDescent="0.2">
      <c r="B3" t="s">
        <v>326</v>
      </c>
    </row>
    <row r="4" spans="1:6" x14ac:dyDescent="0.2">
      <c r="B4" s="1"/>
    </row>
    <row r="5" spans="1:6" ht="30" customHeight="1" x14ac:dyDescent="0.3">
      <c r="A5" s="330" t="s">
        <v>421</v>
      </c>
      <c r="B5" s="321"/>
      <c r="C5" s="321"/>
      <c r="D5" s="321"/>
      <c r="E5" s="321"/>
      <c r="F5" s="321"/>
    </row>
    <row r="6" spans="1:6" x14ac:dyDescent="0.2">
      <c r="F6" s="2" t="s">
        <v>1</v>
      </c>
    </row>
    <row r="7" spans="1:6" x14ac:dyDescent="0.2">
      <c r="A7" s="322" t="s">
        <v>2</v>
      </c>
      <c r="B7" s="322" t="s">
        <v>53</v>
      </c>
      <c r="C7" s="323" t="s">
        <v>4</v>
      </c>
      <c r="D7" s="322" t="s">
        <v>5</v>
      </c>
      <c r="E7" s="322" t="s">
        <v>6</v>
      </c>
      <c r="F7" s="322"/>
    </row>
    <row r="8" spans="1:6" x14ac:dyDescent="0.2">
      <c r="A8" s="322"/>
      <c r="B8" s="322"/>
      <c r="C8" s="323"/>
      <c r="D8" s="322"/>
      <c r="E8" s="322" t="s">
        <v>7</v>
      </c>
      <c r="F8" s="322" t="s">
        <v>8</v>
      </c>
    </row>
    <row r="9" spans="1:6" x14ac:dyDescent="0.2">
      <c r="A9" s="322"/>
      <c r="B9" s="322"/>
      <c r="C9" s="323"/>
      <c r="D9" s="322"/>
      <c r="E9" s="322"/>
      <c r="F9" s="322"/>
    </row>
    <row r="10" spans="1:6" x14ac:dyDescent="0.2">
      <c r="A10" s="4">
        <v>1</v>
      </c>
      <c r="B10" s="4">
        <v>2</v>
      </c>
      <c r="C10" s="257">
        <v>3</v>
      </c>
      <c r="D10" s="4">
        <v>4</v>
      </c>
      <c r="E10" s="4">
        <v>5</v>
      </c>
      <c r="F10" s="4">
        <v>6</v>
      </c>
    </row>
    <row r="11" spans="1:6" ht="21" customHeight="1" x14ac:dyDescent="0.2">
      <c r="A11" s="327" t="s">
        <v>52</v>
      </c>
      <c r="B11" s="328"/>
      <c r="C11" s="328"/>
      <c r="D11" s="328"/>
      <c r="E11" s="328"/>
      <c r="F11" s="329"/>
    </row>
    <row r="12" spans="1:6" ht="24.75" customHeight="1" x14ac:dyDescent="0.2">
      <c r="A12" s="5">
        <v>200000</v>
      </c>
      <c r="B12" s="6" t="s">
        <v>51</v>
      </c>
      <c r="C12" s="259">
        <f t="shared" ref="C12:C20" si="0">D12+E12</f>
        <v>0</v>
      </c>
      <c r="D12" s="7">
        <v>-6678900</v>
      </c>
      <c r="E12" s="7">
        <v>6678900</v>
      </c>
      <c r="F12" s="229">
        <v>6678900</v>
      </c>
    </row>
    <row r="13" spans="1:6" ht="29.25" customHeight="1" x14ac:dyDescent="0.2">
      <c r="A13" s="5">
        <v>208000</v>
      </c>
      <c r="B13" s="6" t="s">
        <v>50</v>
      </c>
      <c r="C13" s="259">
        <f t="shared" si="0"/>
        <v>0</v>
      </c>
      <c r="D13" s="7">
        <v>-6678900</v>
      </c>
      <c r="E13" s="7">
        <v>6678900</v>
      </c>
      <c r="F13" s="229">
        <v>6678900</v>
      </c>
    </row>
    <row r="14" spans="1:6" ht="41.25" customHeight="1" x14ac:dyDescent="0.2">
      <c r="A14" s="8">
        <v>208400</v>
      </c>
      <c r="B14" s="9" t="s">
        <v>47</v>
      </c>
      <c r="C14" s="260">
        <f t="shared" si="0"/>
        <v>0</v>
      </c>
      <c r="D14" s="10">
        <v>-6678900</v>
      </c>
      <c r="E14" s="10">
        <v>6678900</v>
      </c>
      <c r="F14" s="232">
        <v>6678900</v>
      </c>
    </row>
    <row r="15" spans="1:6" s="233" customFormat="1" ht="20.25" customHeight="1" x14ac:dyDescent="0.2">
      <c r="A15" s="261" t="s">
        <v>223</v>
      </c>
      <c r="B15" s="262" t="s">
        <v>46</v>
      </c>
      <c r="C15" s="260">
        <f t="shared" si="0"/>
        <v>0</v>
      </c>
      <c r="D15" s="259">
        <v>-6678900</v>
      </c>
      <c r="E15" s="259">
        <v>6678900</v>
      </c>
      <c r="F15" s="259">
        <v>6678900</v>
      </c>
    </row>
    <row r="16" spans="1:6" s="233" customFormat="1" ht="25.5" customHeight="1" x14ac:dyDescent="0.2">
      <c r="A16" s="264"/>
      <c r="B16" s="325" t="s">
        <v>330</v>
      </c>
      <c r="C16" s="326"/>
      <c r="D16" s="326"/>
      <c r="E16" s="326"/>
      <c r="F16" s="265"/>
    </row>
    <row r="17" spans="1:6" ht="22.5" customHeight="1" x14ac:dyDescent="0.2">
      <c r="A17" s="269">
        <v>600000</v>
      </c>
      <c r="B17" s="266" t="s">
        <v>49</v>
      </c>
      <c r="C17" s="267">
        <f t="shared" si="0"/>
        <v>0</v>
      </c>
      <c r="D17" s="268">
        <v>-6678900</v>
      </c>
      <c r="E17" s="268">
        <v>6678900</v>
      </c>
      <c r="F17" s="229">
        <v>6678900</v>
      </c>
    </row>
    <row r="18" spans="1:6" ht="41.25" customHeight="1" x14ac:dyDescent="0.2">
      <c r="A18" s="5">
        <v>602000</v>
      </c>
      <c r="B18" s="6" t="s">
        <v>48</v>
      </c>
      <c r="C18" s="259">
        <f t="shared" si="0"/>
        <v>0</v>
      </c>
      <c r="D18" s="7">
        <v>-6678900</v>
      </c>
      <c r="E18" s="7">
        <v>6678900</v>
      </c>
      <c r="F18" s="229">
        <v>6678900</v>
      </c>
    </row>
    <row r="19" spans="1:6" ht="41.25" customHeight="1" x14ac:dyDescent="0.2">
      <c r="A19" s="8">
        <v>602400</v>
      </c>
      <c r="B19" s="9" t="s">
        <v>47</v>
      </c>
      <c r="C19" s="260">
        <f t="shared" si="0"/>
        <v>0</v>
      </c>
      <c r="D19" s="10">
        <v>-6678900</v>
      </c>
      <c r="E19" s="10">
        <v>6678900</v>
      </c>
      <c r="F19" s="232">
        <v>6678900</v>
      </c>
    </row>
    <row r="20" spans="1:6" ht="23.25" customHeight="1" x14ac:dyDescent="0.2">
      <c r="A20" s="261" t="s">
        <v>44</v>
      </c>
      <c r="B20" s="262" t="s">
        <v>46</v>
      </c>
      <c r="C20" s="259">
        <f t="shared" si="0"/>
        <v>0</v>
      </c>
      <c r="D20" s="259">
        <v>-6678900</v>
      </c>
      <c r="E20" s="259">
        <v>6678900</v>
      </c>
      <c r="F20" s="259">
        <v>6678900</v>
      </c>
    </row>
    <row r="23" spans="1:6" x14ac:dyDescent="0.2">
      <c r="B23" s="3" t="s">
        <v>45</v>
      </c>
      <c r="E23" s="3" t="s">
        <v>329</v>
      </c>
    </row>
  </sheetData>
  <mergeCells count="11">
    <mergeCell ref="B16:E16"/>
    <mergeCell ref="D2:F2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9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opLeftCell="A58" workbookViewId="0">
      <selection activeCell="F13" sqref="F1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9.5" customHeight="1" x14ac:dyDescent="0.2">
      <c r="M1" t="s">
        <v>222</v>
      </c>
    </row>
    <row r="2" spans="1:16" ht="33" customHeight="1" x14ac:dyDescent="0.2">
      <c r="M2" s="319" t="s">
        <v>331</v>
      </c>
      <c r="N2" s="319"/>
      <c r="O2" s="319"/>
      <c r="P2" s="319"/>
    </row>
    <row r="4" spans="1:16" x14ac:dyDescent="0.2">
      <c r="D4" s="11" t="s">
        <v>326</v>
      </c>
    </row>
    <row r="5" spans="1:16" ht="17.25" customHeight="1" x14ac:dyDescent="0.25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ht="27" customHeight="1" x14ac:dyDescent="0.35">
      <c r="A6" s="333" t="s">
        <v>422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x14ac:dyDescent="0.2">
      <c r="P7" s="2" t="s">
        <v>221</v>
      </c>
    </row>
    <row r="8" spans="1:16" x14ac:dyDescent="0.2">
      <c r="A8" s="335" t="s">
        <v>332</v>
      </c>
      <c r="B8" s="335" t="s">
        <v>333</v>
      </c>
      <c r="C8" s="335" t="s">
        <v>218</v>
      </c>
      <c r="D8" s="322" t="s">
        <v>296</v>
      </c>
      <c r="E8" s="322" t="s">
        <v>5</v>
      </c>
      <c r="F8" s="322"/>
      <c r="G8" s="322"/>
      <c r="H8" s="322"/>
      <c r="I8" s="322"/>
      <c r="J8" s="322" t="s">
        <v>6</v>
      </c>
      <c r="K8" s="322"/>
      <c r="L8" s="322"/>
      <c r="M8" s="322"/>
      <c r="N8" s="322"/>
      <c r="O8" s="322"/>
      <c r="P8" s="323" t="s">
        <v>217</v>
      </c>
    </row>
    <row r="9" spans="1:16" x14ac:dyDescent="0.2">
      <c r="A9" s="322"/>
      <c r="B9" s="322"/>
      <c r="C9" s="322"/>
      <c r="D9" s="322"/>
      <c r="E9" s="323" t="s">
        <v>7</v>
      </c>
      <c r="F9" s="322" t="s">
        <v>216</v>
      </c>
      <c r="G9" s="322" t="s">
        <v>215</v>
      </c>
      <c r="H9" s="322"/>
      <c r="I9" s="322" t="s">
        <v>214</v>
      </c>
      <c r="J9" s="323" t="s">
        <v>7</v>
      </c>
      <c r="K9" s="322" t="s">
        <v>8</v>
      </c>
      <c r="L9" s="322" t="s">
        <v>216</v>
      </c>
      <c r="M9" s="322" t="s">
        <v>215</v>
      </c>
      <c r="N9" s="322"/>
      <c r="O9" s="322" t="s">
        <v>214</v>
      </c>
      <c r="P9" s="323"/>
    </row>
    <row r="10" spans="1:16" x14ac:dyDescent="0.2">
      <c r="A10" s="322"/>
      <c r="B10" s="322"/>
      <c r="C10" s="322"/>
      <c r="D10" s="322"/>
      <c r="E10" s="323"/>
      <c r="F10" s="322"/>
      <c r="G10" s="322" t="s">
        <v>213</v>
      </c>
      <c r="H10" s="322" t="s">
        <v>212</v>
      </c>
      <c r="I10" s="322"/>
      <c r="J10" s="323"/>
      <c r="K10" s="322"/>
      <c r="L10" s="322"/>
      <c r="M10" s="322" t="s">
        <v>213</v>
      </c>
      <c r="N10" s="322" t="s">
        <v>212</v>
      </c>
      <c r="O10" s="322"/>
      <c r="P10" s="323"/>
    </row>
    <row r="11" spans="1:16" ht="44.25" customHeight="1" x14ac:dyDescent="0.2">
      <c r="A11" s="322"/>
      <c r="B11" s="322"/>
      <c r="C11" s="322"/>
      <c r="D11" s="322"/>
      <c r="E11" s="323"/>
      <c r="F11" s="322"/>
      <c r="G11" s="322"/>
      <c r="H11" s="322"/>
      <c r="I11" s="322"/>
      <c r="J11" s="323"/>
      <c r="K11" s="322"/>
      <c r="L11" s="322"/>
      <c r="M11" s="322"/>
      <c r="N11" s="322"/>
      <c r="O11" s="322"/>
      <c r="P11" s="323"/>
    </row>
    <row r="12" spans="1:16" x14ac:dyDescent="0.2">
      <c r="A12" s="12">
        <v>1</v>
      </c>
      <c r="B12" s="12">
        <v>2</v>
      </c>
      <c r="C12" s="12">
        <v>3</v>
      </c>
      <c r="D12" s="12">
        <v>4</v>
      </c>
      <c r="E12" s="239">
        <v>5</v>
      </c>
      <c r="F12" s="12">
        <v>6</v>
      </c>
      <c r="G12" s="12">
        <v>7</v>
      </c>
      <c r="H12" s="12">
        <v>8</v>
      </c>
      <c r="I12" s="12">
        <v>9</v>
      </c>
      <c r="J12" s="239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239">
        <v>16</v>
      </c>
    </row>
    <row r="13" spans="1:16" ht="21" customHeight="1" x14ac:dyDescent="0.2">
      <c r="A13" s="234" t="s">
        <v>211</v>
      </c>
      <c r="B13" s="235"/>
      <c r="C13" s="236"/>
      <c r="D13" s="237" t="s">
        <v>354</v>
      </c>
      <c r="E13" s="238">
        <v>25805700</v>
      </c>
      <c r="F13" s="238">
        <v>17305700</v>
      </c>
      <c r="G13" s="238">
        <v>10855200</v>
      </c>
      <c r="H13" s="238">
        <v>339000</v>
      </c>
      <c r="I13" s="238">
        <v>8500000</v>
      </c>
      <c r="J13" s="238">
        <v>4462000</v>
      </c>
      <c r="K13" s="238">
        <v>4335400</v>
      </c>
      <c r="L13" s="238">
        <v>126600</v>
      </c>
      <c r="M13" s="238">
        <v>0</v>
      </c>
      <c r="N13" s="238">
        <v>0</v>
      </c>
      <c r="O13" s="238">
        <v>4335400</v>
      </c>
      <c r="P13" s="238">
        <v>30267700</v>
      </c>
    </row>
    <row r="14" spans="1:16" ht="20.25" customHeight="1" x14ac:dyDescent="0.2">
      <c r="A14" s="234" t="s">
        <v>210</v>
      </c>
      <c r="B14" s="235"/>
      <c r="C14" s="236"/>
      <c r="D14" s="237" t="s">
        <v>354</v>
      </c>
      <c r="E14" s="238">
        <v>25805700</v>
      </c>
      <c r="F14" s="238">
        <v>17305700</v>
      </c>
      <c r="G14" s="238">
        <v>10855200</v>
      </c>
      <c r="H14" s="238">
        <v>339000</v>
      </c>
      <c r="I14" s="238">
        <v>8500000</v>
      </c>
      <c r="J14" s="238">
        <v>4462000</v>
      </c>
      <c r="K14" s="238">
        <v>4335400</v>
      </c>
      <c r="L14" s="238">
        <v>126600</v>
      </c>
      <c r="M14" s="238">
        <v>0</v>
      </c>
      <c r="N14" s="238">
        <v>0</v>
      </c>
      <c r="O14" s="238">
        <v>4335400</v>
      </c>
      <c r="P14" s="238">
        <v>30267700</v>
      </c>
    </row>
    <row r="15" spans="1:16" ht="67.5" customHeight="1" x14ac:dyDescent="0.2">
      <c r="A15" s="270" t="s">
        <v>209</v>
      </c>
      <c r="B15" s="270" t="s">
        <v>208</v>
      </c>
      <c r="C15" s="271" t="s">
        <v>66</v>
      </c>
      <c r="D15" s="272" t="s">
        <v>207</v>
      </c>
      <c r="E15" s="240">
        <v>13695600</v>
      </c>
      <c r="F15" s="273">
        <v>13695600</v>
      </c>
      <c r="G15" s="273">
        <v>10500000</v>
      </c>
      <c r="H15" s="273">
        <v>324000</v>
      </c>
      <c r="I15" s="273">
        <v>0</v>
      </c>
      <c r="J15" s="240">
        <v>282000</v>
      </c>
      <c r="K15" s="273">
        <v>235400</v>
      </c>
      <c r="L15" s="273">
        <v>46600</v>
      </c>
      <c r="M15" s="273">
        <v>0</v>
      </c>
      <c r="N15" s="273">
        <v>0</v>
      </c>
      <c r="O15" s="273">
        <v>235400</v>
      </c>
      <c r="P15" s="240">
        <v>13977600</v>
      </c>
    </row>
    <row r="16" spans="1:16" ht="18" customHeight="1" x14ac:dyDescent="0.2">
      <c r="A16" s="270" t="s">
        <v>206</v>
      </c>
      <c r="B16" s="270" t="s">
        <v>55</v>
      </c>
      <c r="C16" s="271" t="s">
        <v>62</v>
      </c>
      <c r="D16" s="272" t="s">
        <v>94</v>
      </c>
      <c r="E16" s="240">
        <v>405000</v>
      </c>
      <c r="F16" s="273">
        <v>405000</v>
      </c>
      <c r="G16" s="273">
        <v>0</v>
      </c>
      <c r="H16" s="273">
        <v>15000</v>
      </c>
      <c r="I16" s="273">
        <v>0</v>
      </c>
      <c r="J16" s="240">
        <v>0</v>
      </c>
      <c r="K16" s="273">
        <v>0</v>
      </c>
      <c r="L16" s="273">
        <v>0</v>
      </c>
      <c r="M16" s="273">
        <v>0</v>
      </c>
      <c r="N16" s="273">
        <v>0</v>
      </c>
      <c r="O16" s="273">
        <v>0</v>
      </c>
      <c r="P16" s="240">
        <v>405000</v>
      </c>
    </row>
    <row r="17" spans="1:16" ht="28.5" customHeight="1" x14ac:dyDescent="0.2">
      <c r="A17" s="270" t="s">
        <v>205</v>
      </c>
      <c r="B17" s="270" t="s">
        <v>204</v>
      </c>
      <c r="C17" s="271" t="s">
        <v>111</v>
      </c>
      <c r="D17" s="272" t="s">
        <v>203</v>
      </c>
      <c r="E17" s="240">
        <v>38000</v>
      </c>
      <c r="F17" s="273">
        <v>38000</v>
      </c>
      <c r="G17" s="273">
        <v>0</v>
      </c>
      <c r="H17" s="273">
        <v>0</v>
      </c>
      <c r="I17" s="273">
        <v>0</v>
      </c>
      <c r="J17" s="240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40">
        <v>38000</v>
      </c>
    </row>
    <row r="18" spans="1:16" ht="17.25" customHeight="1" x14ac:dyDescent="0.2">
      <c r="A18" s="270" t="s">
        <v>202</v>
      </c>
      <c r="B18" s="270" t="s">
        <v>201</v>
      </c>
      <c r="C18" s="271" t="s">
        <v>200</v>
      </c>
      <c r="D18" s="272" t="s">
        <v>199</v>
      </c>
      <c r="E18" s="240">
        <v>18300</v>
      </c>
      <c r="F18" s="273">
        <v>18300</v>
      </c>
      <c r="G18" s="273">
        <v>15000</v>
      </c>
      <c r="H18" s="273">
        <v>0</v>
      </c>
      <c r="I18" s="273">
        <v>0</v>
      </c>
      <c r="J18" s="240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40">
        <v>18300</v>
      </c>
    </row>
    <row r="19" spans="1:16" ht="55.5" customHeight="1" x14ac:dyDescent="0.2">
      <c r="A19" s="270" t="s">
        <v>198</v>
      </c>
      <c r="B19" s="270" t="s">
        <v>197</v>
      </c>
      <c r="C19" s="271" t="s">
        <v>135</v>
      </c>
      <c r="D19" s="272" t="s">
        <v>196</v>
      </c>
      <c r="E19" s="240">
        <v>90541</v>
      </c>
      <c r="F19" s="273">
        <v>90541</v>
      </c>
      <c r="G19" s="273">
        <v>0</v>
      </c>
      <c r="H19" s="273">
        <v>0</v>
      </c>
      <c r="I19" s="273">
        <v>0</v>
      </c>
      <c r="J19" s="240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40">
        <v>90541</v>
      </c>
    </row>
    <row r="20" spans="1:16" ht="41.25" customHeight="1" x14ac:dyDescent="0.2">
      <c r="A20" s="270" t="s">
        <v>195</v>
      </c>
      <c r="B20" s="270" t="s">
        <v>194</v>
      </c>
      <c r="C20" s="271" t="s">
        <v>135</v>
      </c>
      <c r="D20" s="272" t="s">
        <v>193</v>
      </c>
      <c r="E20" s="240">
        <v>51859</v>
      </c>
      <c r="F20" s="273">
        <v>51859</v>
      </c>
      <c r="G20" s="273">
        <v>0</v>
      </c>
      <c r="H20" s="273">
        <v>0</v>
      </c>
      <c r="I20" s="273">
        <v>0</v>
      </c>
      <c r="J20" s="240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40">
        <v>51859</v>
      </c>
    </row>
    <row r="21" spans="1:16" ht="29.25" customHeight="1" x14ac:dyDescent="0.2">
      <c r="A21" s="270" t="s">
        <v>334</v>
      </c>
      <c r="B21" s="270" t="s">
        <v>335</v>
      </c>
      <c r="C21" s="271" t="s">
        <v>190</v>
      </c>
      <c r="D21" s="272" t="s">
        <v>336</v>
      </c>
      <c r="E21" s="240">
        <v>200000</v>
      </c>
      <c r="F21" s="273">
        <v>0</v>
      </c>
      <c r="G21" s="273">
        <v>0</v>
      </c>
      <c r="H21" s="273">
        <v>0</v>
      </c>
      <c r="I21" s="273">
        <v>200000</v>
      </c>
      <c r="J21" s="240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0</v>
      </c>
      <c r="P21" s="240">
        <v>200000</v>
      </c>
    </row>
    <row r="22" spans="1:16" ht="24.75" customHeight="1" x14ac:dyDescent="0.2">
      <c r="A22" s="270" t="s">
        <v>192</v>
      </c>
      <c r="B22" s="270" t="s">
        <v>191</v>
      </c>
      <c r="C22" s="271" t="s">
        <v>190</v>
      </c>
      <c r="D22" s="272" t="s">
        <v>189</v>
      </c>
      <c r="E22" s="240">
        <v>8272000</v>
      </c>
      <c r="F22" s="273">
        <v>872000</v>
      </c>
      <c r="G22" s="273">
        <v>0</v>
      </c>
      <c r="H22" s="273">
        <v>0</v>
      </c>
      <c r="I22" s="273">
        <v>7400000</v>
      </c>
      <c r="J22" s="240">
        <v>2600000</v>
      </c>
      <c r="K22" s="273">
        <v>2600000</v>
      </c>
      <c r="L22" s="273">
        <v>0</v>
      </c>
      <c r="M22" s="273">
        <v>0</v>
      </c>
      <c r="N22" s="273">
        <v>0</v>
      </c>
      <c r="O22" s="273">
        <v>2600000</v>
      </c>
      <c r="P22" s="240">
        <v>10872000</v>
      </c>
    </row>
    <row r="23" spans="1:16" ht="30" customHeight="1" x14ac:dyDescent="0.2">
      <c r="A23" s="270" t="s">
        <v>188</v>
      </c>
      <c r="B23" s="270" t="s">
        <v>187</v>
      </c>
      <c r="C23" s="271" t="s">
        <v>186</v>
      </c>
      <c r="D23" s="272" t="s">
        <v>185</v>
      </c>
      <c r="E23" s="240">
        <v>1050000</v>
      </c>
      <c r="F23" s="273">
        <v>1050000</v>
      </c>
      <c r="G23" s="273">
        <v>0</v>
      </c>
      <c r="H23" s="273">
        <v>0</v>
      </c>
      <c r="I23" s="273">
        <v>0</v>
      </c>
      <c r="J23" s="240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40">
        <v>1050000</v>
      </c>
    </row>
    <row r="24" spans="1:16" ht="32.25" customHeight="1" x14ac:dyDescent="0.2">
      <c r="A24" s="270" t="s">
        <v>337</v>
      </c>
      <c r="B24" s="270" t="s">
        <v>338</v>
      </c>
      <c r="C24" s="271" t="s">
        <v>133</v>
      </c>
      <c r="D24" s="272" t="s">
        <v>339</v>
      </c>
      <c r="E24" s="240">
        <v>0</v>
      </c>
      <c r="F24" s="273">
        <v>0</v>
      </c>
      <c r="G24" s="273">
        <v>0</v>
      </c>
      <c r="H24" s="273">
        <v>0</v>
      </c>
      <c r="I24" s="273">
        <v>0</v>
      </c>
      <c r="J24" s="240">
        <v>1500000</v>
      </c>
      <c r="K24" s="273">
        <v>1500000</v>
      </c>
      <c r="L24" s="273">
        <v>0</v>
      </c>
      <c r="M24" s="273">
        <v>0</v>
      </c>
      <c r="N24" s="273">
        <v>0</v>
      </c>
      <c r="O24" s="273">
        <v>1500000</v>
      </c>
      <c r="P24" s="240">
        <v>1500000</v>
      </c>
    </row>
    <row r="25" spans="1:16" ht="32.25" customHeight="1" x14ac:dyDescent="0.2">
      <c r="A25" s="270" t="s">
        <v>184</v>
      </c>
      <c r="B25" s="270" t="s">
        <v>183</v>
      </c>
      <c r="C25" s="271" t="s">
        <v>133</v>
      </c>
      <c r="D25" s="272" t="s">
        <v>182</v>
      </c>
      <c r="E25" s="240">
        <v>900000</v>
      </c>
      <c r="F25" s="273">
        <v>0</v>
      </c>
      <c r="G25" s="273">
        <v>0</v>
      </c>
      <c r="H25" s="273">
        <v>0</v>
      </c>
      <c r="I25" s="273">
        <v>900000</v>
      </c>
      <c r="J25" s="240">
        <v>0</v>
      </c>
      <c r="K25" s="273">
        <v>0</v>
      </c>
      <c r="L25" s="273">
        <v>0</v>
      </c>
      <c r="M25" s="273">
        <v>0</v>
      </c>
      <c r="N25" s="273">
        <v>0</v>
      </c>
      <c r="O25" s="273">
        <v>0</v>
      </c>
      <c r="P25" s="240">
        <v>900000</v>
      </c>
    </row>
    <row r="26" spans="1:16" ht="38.25" customHeight="1" x14ac:dyDescent="0.2">
      <c r="A26" s="270" t="s">
        <v>181</v>
      </c>
      <c r="B26" s="270" t="s">
        <v>180</v>
      </c>
      <c r="C26" s="271" t="s">
        <v>179</v>
      </c>
      <c r="D26" s="272" t="s">
        <v>178</v>
      </c>
      <c r="E26" s="240">
        <v>390000</v>
      </c>
      <c r="F26" s="273">
        <v>390000</v>
      </c>
      <c r="G26" s="273">
        <v>0</v>
      </c>
      <c r="H26" s="273">
        <v>0</v>
      </c>
      <c r="I26" s="273">
        <v>0</v>
      </c>
      <c r="J26" s="240">
        <v>0</v>
      </c>
      <c r="K26" s="273">
        <v>0</v>
      </c>
      <c r="L26" s="273">
        <v>0</v>
      </c>
      <c r="M26" s="273">
        <v>0</v>
      </c>
      <c r="N26" s="273">
        <v>0</v>
      </c>
      <c r="O26" s="273">
        <v>0</v>
      </c>
      <c r="P26" s="240">
        <v>390000</v>
      </c>
    </row>
    <row r="27" spans="1:16" ht="30" customHeight="1" x14ac:dyDescent="0.2">
      <c r="A27" s="270" t="s">
        <v>177</v>
      </c>
      <c r="B27" s="270" t="s">
        <v>176</v>
      </c>
      <c r="C27" s="271" t="s">
        <v>132</v>
      </c>
      <c r="D27" s="272" t="s">
        <v>175</v>
      </c>
      <c r="E27" s="240">
        <v>30000</v>
      </c>
      <c r="F27" s="273">
        <v>30000</v>
      </c>
      <c r="G27" s="273">
        <v>0</v>
      </c>
      <c r="H27" s="273">
        <v>0</v>
      </c>
      <c r="I27" s="273">
        <v>0</v>
      </c>
      <c r="J27" s="240">
        <v>0</v>
      </c>
      <c r="K27" s="273">
        <v>0</v>
      </c>
      <c r="L27" s="273">
        <v>0</v>
      </c>
      <c r="M27" s="273">
        <v>0</v>
      </c>
      <c r="N27" s="273">
        <v>0</v>
      </c>
      <c r="O27" s="273">
        <v>0</v>
      </c>
      <c r="P27" s="240">
        <v>30000</v>
      </c>
    </row>
    <row r="28" spans="1:16" ht="40.5" customHeight="1" x14ac:dyDescent="0.2">
      <c r="A28" s="270" t="s">
        <v>340</v>
      </c>
      <c r="B28" s="270" t="s">
        <v>341</v>
      </c>
      <c r="C28" s="271" t="s">
        <v>172</v>
      </c>
      <c r="D28" s="272" t="s">
        <v>342</v>
      </c>
      <c r="E28" s="240">
        <v>20000</v>
      </c>
      <c r="F28" s="273">
        <v>20000</v>
      </c>
      <c r="G28" s="273">
        <v>0</v>
      </c>
      <c r="H28" s="273">
        <v>0</v>
      </c>
      <c r="I28" s="273">
        <v>0</v>
      </c>
      <c r="J28" s="240">
        <v>0</v>
      </c>
      <c r="K28" s="273">
        <v>0</v>
      </c>
      <c r="L28" s="273">
        <v>0</v>
      </c>
      <c r="M28" s="273">
        <v>0</v>
      </c>
      <c r="N28" s="273">
        <v>0</v>
      </c>
      <c r="O28" s="273">
        <v>0</v>
      </c>
      <c r="P28" s="240">
        <v>20000</v>
      </c>
    </row>
    <row r="29" spans="1:16" ht="30.75" customHeight="1" x14ac:dyDescent="0.2">
      <c r="A29" s="270" t="s">
        <v>174</v>
      </c>
      <c r="B29" s="270" t="s">
        <v>173</v>
      </c>
      <c r="C29" s="271" t="s">
        <v>172</v>
      </c>
      <c r="D29" s="272" t="s">
        <v>171</v>
      </c>
      <c r="E29" s="240">
        <v>494400</v>
      </c>
      <c r="F29" s="273">
        <v>494400</v>
      </c>
      <c r="G29" s="273">
        <v>340200</v>
      </c>
      <c r="H29" s="273">
        <v>0</v>
      </c>
      <c r="I29" s="273">
        <v>0</v>
      </c>
      <c r="J29" s="240">
        <v>0</v>
      </c>
      <c r="K29" s="273">
        <v>0</v>
      </c>
      <c r="L29" s="273">
        <v>0</v>
      </c>
      <c r="M29" s="273">
        <v>0</v>
      </c>
      <c r="N29" s="273">
        <v>0</v>
      </c>
      <c r="O29" s="273">
        <v>0</v>
      </c>
      <c r="P29" s="240">
        <v>494400</v>
      </c>
    </row>
    <row r="30" spans="1:16" ht="26.25" customHeight="1" x14ac:dyDescent="0.2">
      <c r="A30" s="270" t="s">
        <v>343</v>
      </c>
      <c r="B30" s="270" t="s">
        <v>344</v>
      </c>
      <c r="C30" s="271" t="s">
        <v>345</v>
      </c>
      <c r="D30" s="272" t="s">
        <v>346</v>
      </c>
      <c r="E30" s="240">
        <v>150000</v>
      </c>
      <c r="F30" s="273">
        <v>150000</v>
      </c>
      <c r="G30" s="273">
        <v>0</v>
      </c>
      <c r="H30" s="273">
        <v>0</v>
      </c>
      <c r="I30" s="273">
        <v>0</v>
      </c>
      <c r="J30" s="240">
        <v>0</v>
      </c>
      <c r="K30" s="273">
        <v>0</v>
      </c>
      <c r="L30" s="273">
        <v>0</v>
      </c>
      <c r="M30" s="273">
        <v>0</v>
      </c>
      <c r="N30" s="273">
        <v>0</v>
      </c>
      <c r="O30" s="273">
        <v>0</v>
      </c>
      <c r="P30" s="240">
        <v>150000</v>
      </c>
    </row>
    <row r="31" spans="1:16" ht="30.75" customHeight="1" x14ac:dyDescent="0.2">
      <c r="A31" s="270" t="s">
        <v>170</v>
      </c>
      <c r="B31" s="270" t="s">
        <v>169</v>
      </c>
      <c r="C31" s="271" t="s">
        <v>168</v>
      </c>
      <c r="D31" s="272" t="s">
        <v>167</v>
      </c>
      <c r="E31" s="240">
        <v>0</v>
      </c>
      <c r="F31" s="273">
        <v>0</v>
      </c>
      <c r="G31" s="273">
        <v>0</v>
      </c>
      <c r="H31" s="273">
        <v>0</v>
      </c>
      <c r="I31" s="273">
        <v>0</v>
      </c>
      <c r="J31" s="240">
        <v>80000</v>
      </c>
      <c r="K31" s="273">
        <v>0</v>
      </c>
      <c r="L31" s="273">
        <v>80000</v>
      </c>
      <c r="M31" s="273">
        <v>0</v>
      </c>
      <c r="N31" s="273">
        <v>0</v>
      </c>
      <c r="O31" s="273">
        <v>0</v>
      </c>
      <c r="P31" s="240">
        <v>80000</v>
      </c>
    </row>
    <row r="32" spans="1:16" ht="30" customHeight="1" x14ac:dyDescent="0.2">
      <c r="A32" s="234" t="s">
        <v>166</v>
      </c>
      <c r="B32" s="235"/>
      <c r="C32" s="236"/>
      <c r="D32" s="237" t="s">
        <v>237</v>
      </c>
      <c r="E32" s="238">
        <v>84885721</v>
      </c>
      <c r="F32" s="238">
        <v>84885721</v>
      </c>
      <c r="G32" s="238">
        <v>57568180</v>
      </c>
      <c r="H32" s="238">
        <v>7270300</v>
      </c>
      <c r="I32" s="238">
        <v>0</v>
      </c>
      <c r="J32" s="238">
        <v>4510215</v>
      </c>
      <c r="K32" s="238">
        <v>2321500</v>
      </c>
      <c r="L32" s="238">
        <v>2188715</v>
      </c>
      <c r="M32" s="238">
        <v>0</v>
      </c>
      <c r="N32" s="238">
        <v>0</v>
      </c>
      <c r="O32" s="238">
        <v>2321500</v>
      </c>
      <c r="P32" s="238">
        <v>89395936</v>
      </c>
    </row>
    <row r="33" spans="1:16" ht="31.5" customHeight="1" x14ac:dyDescent="0.2">
      <c r="A33" s="234" t="s">
        <v>165</v>
      </c>
      <c r="B33" s="235"/>
      <c r="C33" s="236"/>
      <c r="D33" s="237" t="s">
        <v>237</v>
      </c>
      <c r="E33" s="238">
        <v>84885721</v>
      </c>
      <c r="F33" s="238">
        <v>84885721</v>
      </c>
      <c r="G33" s="238">
        <v>57568180</v>
      </c>
      <c r="H33" s="238">
        <v>7270300</v>
      </c>
      <c r="I33" s="238">
        <v>0</v>
      </c>
      <c r="J33" s="238">
        <v>4510215</v>
      </c>
      <c r="K33" s="238">
        <v>2321500</v>
      </c>
      <c r="L33" s="238">
        <v>2188715</v>
      </c>
      <c r="M33" s="238">
        <v>0</v>
      </c>
      <c r="N33" s="238">
        <v>0</v>
      </c>
      <c r="O33" s="238">
        <v>2321500</v>
      </c>
      <c r="P33" s="238">
        <v>89395936</v>
      </c>
    </row>
    <row r="34" spans="1:16" s="233" customFormat="1" ht="40.5" customHeight="1" x14ac:dyDescent="0.2">
      <c r="A34" s="270" t="s">
        <v>163</v>
      </c>
      <c r="B34" s="270" t="s">
        <v>67</v>
      </c>
      <c r="C34" s="271" t="s">
        <v>66</v>
      </c>
      <c r="D34" s="272" t="s">
        <v>65</v>
      </c>
      <c r="E34" s="240">
        <v>850000</v>
      </c>
      <c r="F34" s="273">
        <v>850000</v>
      </c>
      <c r="G34" s="273">
        <v>683090</v>
      </c>
      <c r="H34" s="273">
        <v>0</v>
      </c>
      <c r="I34" s="273">
        <v>0</v>
      </c>
      <c r="J34" s="240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40">
        <v>850000</v>
      </c>
    </row>
    <row r="35" spans="1:16" s="233" customFormat="1" ht="24.75" customHeight="1" x14ac:dyDescent="0.2">
      <c r="A35" s="270" t="s">
        <v>162</v>
      </c>
      <c r="B35" s="270" t="s">
        <v>161</v>
      </c>
      <c r="C35" s="271" t="s">
        <v>160</v>
      </c>
      <c r="D35" s="272" t="s">
        <v>159</v>
      </c>
      <c r="E35" s="240">
        <v>11354500</v>
      </c>
      <c r="F35" s="273">
        <v>11354500</v>
      </c>
      <c r="G35" s="273">
        <v>7112000</v>
      </c>
      <c r="H35" s="273">
        <v>784000</v>
      </c>
      <c r="I35" s="273">
        <v>0</v>
      </c>
      <c r="J35" s="240">
        <v>1592500</v>
      </c>
      <c r="K35" s="273">
        <v>642500</v>
      </c>
      <c r="L35" s="273">
        <v>950000</v>
      </c>
      <c r="M35" s="273">
        <v>0</v>
      </c>
      <c r="N35" s="273">
        <v>0</v>
      </c>
      <c r="O35" s="273">
        <v>642500</v>
      </c>
      <c r="P35" s="240">
        <v>12947000</v>
      </c>
    </row>
    <row r="36" spans="1:16" ht="63.75" x14ac:dyDescent="0.2">
      <c r="A36" s="270" t="s">
        <v>156</v>
      </c>
      <c r="B36" s="270" t="s">
        <v>115</v>
      </c>
      <c r="C36" s="271" t="s">
        <v>158</v>
      </c>
      <c r="D36" s="272" t="s">
        <v>157</v>
      </c>
      <c r="E36" s="240">
        <v>63410850</v>
      </c>
      <c r="F36" s="273">
        <v>63410850</v>
      </c>
      <c r="G36" s="273">
        <v>43550590</v>
      </c>
      <c r="H36" s="273">
        <v>5900000</v>
      </c>
      <c r="I36" s="273">
        <v>0</v>
      </c>
      <c r="J36" s="240">
        <v>2917715</v>
      </c>
      <c r="K36" s="273">
        <v>1679000</v>
      </c>
      <c r="L36" s="273">
        <v>1238715</v>
      </c>
      <c r="M36" s="273">
        <v>0</v>
      </c>
      <c r="N36" s="273">
        <v>0</v>
      </c>
      <c r="O36" s="273">
        <v>1679000</v>
      </c>
      <c r="P36" s="240">
        <v>66328565</v>
      </c>
    </row>
    <row r="37" spans="1:16" ht="42.75" customHeight="1" x14ac:dyDescent="0.2">
      <c r="A37" s="270" t="s">
        <v>155</v>
      </c>
      <c r="B37" s="270" t="s">
        <v>100</v>
      </c>
      <c r="C37" s="271" t="s">
        <v>91</v>
      </c>
      <c r="D37" s="272" t="s">
        <v>154</v>
      </c>
      <c r="E37" s="240">
        <v>2530000</v>
      </c>
      <c r="F37" s="273">
        <v>2530000</v>
      </c>
      <c r="G37" s="273">
        <v>1955800</v>
      </c>
      <c r="H37" s="273">
        <v>72000</v>
      </c>
      <c r="I37" s="273">
        <v>0</v>
      </c>
      <c r="J37" s="240">
        <v>0</v>
      </c>
      <c r="K37" s="273">
        <v>0</v>
      </c>
      <c r="L37" s="273">
        <v>0</v>
      </c>
      <c r="M37" s="273">
        <v>0</v>
      </c>
      <c r="N37" s="273">
        <v>0</v>
      </c>
      <c r="O37" s="273">
        <v>0</v>
      </c>
      <c r="P37" s="240">
        <v>2530000</v>
      </c>
    </row>
    <row r="38" spans="1:16" ht="31.5" customHeight="1" x14ac:dyDescent="0.2">
      <c r="A38" s="270" t="s">
        <v>153</v>
      </c>
      <c r="B38" s="270" t="s">
        <v>152</v>
      </c>
      <c r="C38" s="271" t="s">
        <v>145</v>
      </c>
      <c r="D38" s="272" t="s">
        <v>151</v>
      </c>
      <c r="E38" s="240">
        <v>868000</v>
      </c>
      <c r="F38" s="273">
        <v>868000</v>
      </c>
      <c r="G38" s="273">
        <v>687700</v>
      </c>
      <c r="H38" s="273">
        <v>0</v>
      </c>
      <c r="I38" s="273">
        <v>0</v>
      </c>
      <c r="J38" s="240">
        <v>0</v>
      </c>
      <c r="K38" s="273">
        <v>0</v>
      </c>
      <c r="L38" s="273">
        <v>0</v>
      </c>
      <c r="M38" s="273">
        <v>0</v>
      </c>
      <c r="N38" s="273">
        <v>0</v>
      </c>
      <c r="O38" s="273">
        <v>0</v>
      </c>
      <c r="P38" s="240">
        <v>868000</v>
      </c>
    </row>
    <row r="39" spans="1:16" s="233" customFormat="1" ht="30" customHeight="1" x14ac:dyDescent="0.2">
      <c r="A39" s="270" t="s">
        <v>150</v>
      </c>
      <c r="B39" s="270" t="s">
        <v>149</v>
      </c>
      <c r="C39" s="271" t="s">
        <v>145</v>
      </c>
      <c r="D39" s="272" t="s">
        <v>148</v>
      </c>
      <c r="E39" s="240">
        <v>2430300</v>
      </c>
      <c r="F39" s="273">
        <v>2430300</v>
      </c>
      <c r="G39" s="273">
        <v>1673600</v>
      </c>
      <c r="H39" s="273">
        <v>142300</v>
      </c>
      <c r="I39" s="273">
        <v>0</v>
      </c>
      <c r="J39" s="240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40">
        <v>2430300</v>
      </c>
    </row>
    <row r="40" spans="1:16" ht="21.75" customHeight="1" x14ac:dyDescent="0.2">
      <c r="A40" s="270" t="s">
        <v>147</v>
      </c>
      <c r="B40" s="270" t="s">
        <v>146</v>
      </c>
      <c r="C40" s="271" t="s">
        <v>145</v>
      </c>
      <c r="D40" s="272" t="s">
        <v>144</v>
      </c>
      <c r="E40" s="240">
        <v>176000</v>
      </c>
      <c r="F40" s="273">
        <v>176000</v>
      </c>
      <c r="G40" s="273">
        <v>0</v>
      </c>
      <c r="H40" s="273">
        <v>0</v>
      </c>
      <c r="I40" s="273">
        <v>0</v>
      </c>
      <c r="J40" s="240">
        <v>0</v>
      </c>
      <c r="K40" s="273">
        <v>0</v>
      </c>
      <c r="L40" s="273">
        <v>0</v>
      </c>
      <c r="M40" s="273">
        <v>0</v>
      </c>
      <c r="N40" s="273">
        <v>0</v>
      </c>
      <c r="O40" s="273">
        <v>0</v>
      </c>
      <c r="P40" s="240">
        <v>176000</v>
      </c>
    </row>
    <row r="41" spans="1:16" ht="30.75" customHeight="1" x14ac:dyDescent="0.2">
      <c r="A41" s="270" t="s">
        <v>347</v>
      </c>
      <c r="B41" s="270" t="s">
        <v>348</v>
      </c>
      <c r="C41" s="271" t="s">
        <v>145</v>
      </c>
      <c r="D41" s="272" t="s">
        <v>349</v>
      </c>
      <c r="E41" s="240">
        <v>29000</v>
      </c>
      <c r="F41" s="273">
        <v>29000</v>
      </c>
      <c r="G41" s="273">
        <v>0</v>
      </c>
      <c r="H41" s="273">
        <v>0</v>
      </c>
      <c r="I41" s="273">
        <v>0</v>
      </c>
      <c r="J41" s="240">
        <v>0</v>
      </c>
      <c r="K41" s="273">
        <v>0</v>
      </c>
      <c r="L41" s="273">
        <v>0</v>
      </c>
      <c r="M41" s="273">
        <v>0</v>
      </c>
      <c r="N41" s="273">
        <v>0</v>
      </c>
      <c r="O41" s="273">
        <v>0</v>
      </c>
      <c r="P41" s="240">
        <v>29000</v>
      </c>
    </row>
    <row r="42" spans="1:16" ht="69" customHeight="1" x14ac:dyDescent="0.2">
      <c r="A42" s="270" t="s">
        <v>143</v>
      </c>
      <c r="B42" s="270" t="s">
        <v>142</v>
      </c>
      <c r="C42" s="271" t="s">
        <v>111</v>
      </c>
      <c r="D42" s="272" t="s">
        <v>141</v>
      </c>
      <c r="E42" s="240">
        <v>151200</v>
      </c>
      <c r="F42" s="273">
        <v>151200</v>
      </c>
      <c r="G42" s="273">
        <v>0</v>
      </c>
      <c r="H42" s="273">
        <v>0</v>
      </c>
      <c r="I42" s="273">
        <v>0</v>
      </c>
      <c r="J42" s="240">
        <v>0</v>
      </c>
      <c r="K42" s="273">
        <v>0</v>
      </c>
      <c r="L42" s="273">
        <v>0</v>
      </c>
      <c r="M42" s="273">
        <v>0</v>
      </c>
      <c r="N42" s="273">
        <v>0</v>
      </c>
      <c r="O42" s="273">
        <v>0</v>
      </c>
      <c r="P42" s="240">
        <v>151200</v>
      </c>
    </row>
    <row r="43" spans="1:16" ht="31.5" customHeight="1" x14ac:dyDescent="0.2">
      <c r="A43" s="270" t="s">
        <v>140</v>
      </c>
      <c r="B43" s="270" t="s">
        <v>139</v>
      </c>
      <c r="C43" s="271" t="s">
        <v>135</v>
      </c>
      <c r="D43" s="272" t="s">
        <v>138</v>
      </c>
      <c r="E43" s="240">
        <v>160000</v>
      </c>
      <c r="F43" s="273">
        <v>160000</v>
      </c>
      <c r="G43" s="273">
        <v>0</v>
      </c>
      <c r="H43" s="273">
        <v>0</v>
      </c>
      <c r="I43" s="273">
        <v>0</v>
      </c>
      <c r="J43" s="240">
        <v>0</v>
      </c>
      <c r="K43" s="273">
        <v>0</v>
      </c>
      <c r="L43" s="273">
        <v>0</v>
      </c>
      <c r="M43" s="273">
        <v>0</v>
      </c>
      <c r="N43" s="273">
        <v>0</v>
      </c>
      <c r="O43" s="273">
        <v>0</v>
      </c>
      <c r="P43" s="240">
        <v>160000</v>
      </c>
    </row>
    <row r="44" spans="1:16" ht="31.5" customHeight="1" x14ac:dyDescent="0.2">
      <c r="A44" s="270" t="s">
        <v>137</v>
      </c>
      <c r="B44" s="270" t="s">
        <v>136</v>
      </c>
      <c r="C44" s="271" t="s">
        <v>135</v>
      </c>
      <c r="D44" s="272" t="s">
        <v>134</v>
      </c>
      <c r="E44" s="240">
        <v>2925871</v>
      </c>
      <c r="F44" s="273">
        <v>2925871</v>
      </c>
      <c r="G44" s="273">
        <v>1905400</v>
      </c>
      <c r="H44" s="273">
        <v>372000</v>
      </c>
      <c r="I44" s="273">
        <v>0</v>
      </c>
      <c r="J44" s="240">
        <v>0</v>
      </c>
      <c r="K44" s="273">
        <v>0</v>
      </c>
      <c r="L44" s="273">
        <v>0</v>
      </c>
      <c r="M44" s="273">
        <v>0</v>
      </c>
      <c r="N44" s="273">
        <v>0</v>
      </c>
      <c r="O44" s="273">
        <v>0</v>
      </c>
      <c r="P44" s="240">
        <v>2925871</v>
      </c>
    </row>
    <row r="45" spans="1:16" ht="27.75" customHeight="1" x14ac:dyDescent="0.2">
      <c r="A45" s="234" t="s">
        <v>131</v>
      </c>
      <c r="B45" s="235"/>
      <c r="C45" s="236"/>
      <c r="D45" s="237" t="s">
        <v>129</v>
      </c>
      <c r="E45" s="238">
        <v>8151900</v>
      </c>
      <c r="F45" s="238">
        <v>8151900</v>
      </c>
      <c r="G45" s="238">
        <v>5053100</v>
      </c>
      <c r="H45" s="238">
        <v>164300</v>
      </c>
      <c r="I45" s="238">
        <v>0</v>
      </c>
      <c r="J45" s="238">
        <v>260000</v>
      </c>
      <c r="K45" s="238">
        <v>0</v>
      </c>
      <c r="L45" s="238">
        <v>235000</v>
      </c>
      <c r="M45" s="238">
        <v>170400</v>
      </c>
      <c r="N45" s="238">
        <v>0</v>
      </c>
      <c r="O45" s="238">
        <v>25000</v>
      </c>
      <c r="P45" s="238">
        <v>8411900</v>
      </c>
    </row>
    <row r="46" spans="1:16" ht="30.75" customHeight="1" x14ac:dyDescent="0.2">
      <c r="A46" s="234" t="s">
        <v>130</v>
      </c>
      <c r="B46" s="235"/>
      <c r="C46" s="236"/>
      <c r="D46" s="237" t="s">
        <v>129</v>
      </c>
      <c r="E46" s="238">
        <v>8151900</v>
      </c>
      <c r="F46" s="238">
        <v>8151900</v>
      </c>
      <c r="G46" s="238">
        <v>5053100</v>
      </c>
      <c r="H46" s="238">
        <v>164300</v>
      </c>
      <c r="I46" s="238">
        <v>0</v>
      </c>
      <c r="J46" s="238">
        <v>260000</v>
      </c>
      <c r="K46" s="238">
        <v>0</v>
      </c>
      <c r="L46" s="238">
        <v>235000</v>
      </c>
      <c r="M46" s="238">
        <v>170400</v>
      </c>
      <c r="N46" s="238">
        <v>0</v>
      </c>
      <c r="O46" s="238">
        <v>25000</v>
      </c>
      <c r="P46" s="238">
        <v>8411900</v>
      </c>
    </row>
    <row r="47" spans="1:16" ht="41.25" customHeight="1" x14ac:dyDescent="0.2">
      <c r="A47" s="270" t="s">
        <v>128</v>
      </c>
      <c r="B47" s="270" t="s">
        <v>67</v>
      </c>
      <c r="C47" s="271" t="s">
        <v>66</v>
      </c>
      <c r="D47" s="272" t="s">
        <v>65</v>
      </c>
      <c r="E47" s="240">
        <v>783000</v>
      </c>
      <c r="F47" s="273">
        <v>783000</v>
      </c>
      <c r="G47" s="273">
        <v>595100</v>
      </c>
      <c r="H47" s="273">
        <v>30000</v>
      </c>
      <c r="I47" s="273">
        <v>0</v>
      </c>
      <c r="J47" s="240">
        <v>0</v>
      </c>
      <c r="K47" s="273">
        <v>0</v>
      </c>
      <c r="L47" s="273">
        <v>0</v>
      </c>
      <c r="M47" s="273">
        <v>0</v>
      </c>
      <c r="N47" s="273">
        <v>0</v>
      </c>
      <c r="O47" s="273">
        <v>0</v>
      </c>
      <c r="P47" s="240">
        <v>783000</v>
      </c>
    </row>
    <row r="48" spans="1:16" ht="33.75" customHeight="1" x14ac:dyDescent="0.2">
      <c r="A48" s="270" t="s">
        <v>350</v>
      </c>
      <c r="B48" s="270" t="s">
        <v>351</v>
      </c>
      <c r="C48" s="271" t="s">
        <v>352</v>
      </c>
      <c r="D48" s="272" t="s">
        <v>353</v>
      </c>
      <c r="E48" s="240">
        <v>170000</v>
      </c>
      <c r="F48" s="273">
        <v>170000</v>
      </c>
      <c r="G48" s="273">
        <v>0</v>
      </c>
      <c r="H48" s="273">
        <v>0</v>
      </c>
      <c r="I48" s="273">
        <v>0</v>
      </c>
      <c r="J48" s="240">
        <v>0</v>
      </c>
      <c r="K48" s="273">
        <v>0</v>
      </c>
      <c r="L48" s="273">
        <v>0</v>
      </c>
      <c r="M48" s="273">
        <v>0</v>
      </c>
      <c r="N48" s="273">
        <v>0</v>
      </c>
      <c r="O48" s="273">
        <v>0</v>
      </c>
      <c r="P48" s="240">
        <v>170000</v>
      </c>
    </row>
    <row r="49" spans="1:16" ht="27.75" customHeight="1" x14ac:dyDescent="0.2">
      <c r="A49" s="270" t="s">
        <v>127</v>
      </c>
      <c r="B49" s="270" t="s">
        <v>126</v>
      </c>
      <c r="C49" s="271" t="s">
        <v>119</v>
      </c>
      <c r="D49" s="272" t="s">
        <v>125</v>
      </c>
      <c r="E49" s="240">
        <v>60000</v>
      </c>
      <c r="F49" s="273">
        <v>60000</v>
      </c>
      <c r="G49" s="273">
        <v>0</v>
      </c>
      <c r="H49" s="273">
        <v>0</v>
      </c>
      <c r="I49" s="273">
        <v>0</v>
      </c>
      <c r="J49" s="240">
        <v>0</v>
      </c>
      <c r="K49" s="273">
        <v>0</v>
      </c>
      <c r="L49" s="273">
        <v>0</v>
      </c>
      <c r="M49" s="273">
        <v>0</v>
      </c>
      <c r="N49" s="273">
        <v>0</v>
      </c>
      <c r="O49" s="273">
        <v>0</v>
      </c>
      <c r="P49" s="240">
        <v>60000</v>
      </c>
    </row>
    <row r="50" spans="1:16" ht="38.25" x14ac:dyDescent="0.2">
      <c r="A50" s="270" t="s">
        <v>124</v>
      </c>
      <c r="B50" s="270" t="s">
        <v>123</v>
      </c>
      <c r="C50" s="271" t="s">
        <v>119</v>
      </c>
      <c r="D50" s="272" t="s">
        <v>122</v>
      </c>
      <c r="E50" s="240">
        <v>500000</v>
      </c>
      <c r="F50" s="273">
        <v>500000</v>
      </c>
      <c r="G50" s="273">
        <v>0</v>
      </c>
      <c r="H50" s="273">
        <v>0</v>
      </c>
      <c r="I50" s="273">
        <v>0</v>
      </c>
      <c r="J50" s="240">
        <v>0</v>
      </c>
      <c r="K50" s="273">
        <v>0</v>
      </c>
      <c r="L50" s="273">
        <v>0</v>
      </c>
      <c r="M50" s="273">
        <v>0</v>
      </c>
      <c r="N50" s="273">
        <v>0</v>
      </c>
      <c r="O50" s="273">
        <v>0</v>
      </c>
      <c r="P50" s="240">
        <v>500000</v>
      </c>
    </row>
    <row r="51" spans="1:16" ht="57.75" customHeight="1" x14ac:dyDescent="0.2">
      <c r="A51" s="270" t="s">
        <v>117</v>
      </c>
      <c r="B51" s="270" t="s">
        <v>116</v>
      </c>
      <c r="C51" s="271" t="s">
        <v>115</v>
      </c>
      <c r="D51" s="272" t="s">
        <v>114</v>
      </c>
      <c r="E51" s="240">
        <v>4790600</v>
      </c>
      <c r="F51" s="273">
        <v>4790600</v>
      </c>
      <c r="G51" s="273">
        <v>3455200</v>
      </c>
      <c r="H51" s="273">
        <v>86600</v>
      </c>
      <c r="I51" s="273">
        <v>0</v>
      </c>
      <c r="J51" s="240">
        <v>260000</v>
      </c>
      <c r="K51" s="273">
        <v>0</v>
      </c>
      <c r="L51" s="273">
        <v>235000</v>
      </c>
      <c r="M51" s="273">
        <v>170400</v>
      </c>
      <c r="N51" s="273">
        <v>0</v>
      </c>
      <c r="O51" s="273">
        <v>25000</v>
      </c>
      <c r="P51" s="240">
        <v>5050600</v>
      </c>
    </row>
    <row r="52" spans="1:16" ht="33" customHeight="1" x14ac:dyDescent="0.2">
      <c r="A52" s="270" t="s">
        <v>113</v>
      </c>
      <c r="B52" s="270" t="s">
        <v>112</v>
      </c>
      <c r="C52" s="271" t="s">
        <v>111</v>
      </c>
      <c r="D52" s="272" t="s">
        <v>110</v>
      </c>
      <c r="E52" s="240">
        <v>777900</v>
      </c>
      <c r="F52" s="273">
        <v>777900</v>
      </c>
      <c r="G52" s="273">
        <v>577800</v>
      </c>
      <c r="H52" s="273">
        <v>26700</v>
      </c>
      <c r="I52" s="273">
        <v>0</v>
      </c>
      <c r="J52" s="240">
        <v>0</v>
      </c>
      <c r="K52" s="273">
        <v>0</v>
      </c>
      <c r="L52" s="273">
        <v>0</v>
      </c>
      <c r="M52" s="273">
        <v>0</v>
      </c>
      <c r="N52" s="273">
        <v>0</v>
      </c>
      <c r="O52" s="273">
        <v>0</v>
      </c>
      <c r="P52" s="240">
        <v>777900</v>
      </c>
    </row>
    <row r="53" spans="1:16" ht="68.25" customHeight="1" x14ac:dyDescent="0.2">
      <c r="A53" s="270" t="s">
        <v>109</v>
      </c>
      <c r="B53" s="270" t="s">
        <v>108</v>
      </c>
      <c r="C53" s="271" t="s">
        <v>107</v>
      </c>
      <c r="D53" s="272" t="s">
        <v>106</v>
      </c>
      <c r="E53" s="240">
        <v>30000</v>
      </c>
      <c r="F53" s="273">
        <v>30000</v>
      </c>
      <c r="G53" s="273">
        <v>0</v>
      </c>
      <c r="H53" s="273">
        <v>0</v>
      </c>
      <c r="I53" s="273">
        <v>0</v>
      </c>
      <c r="J53" s="240">
        <v>0</v>
      </c>
      <c r="K53" s="273">
        <v>0</v>
      </c>
      <c r="L53" s="273">
        <v>0</v>
      </c>
      <c r="M53" s="273">
        <v>0</v>
      </c>
      <c r="N53" s="273">
        <v>0</v>
      </c>
      <c r="O53" s="273">
        <v>0</v>
      </c>
      <c r="P53" s="240">
        <v>30000</v>
      </c>
    </row>
    <row r="54" spans="1:16" ht="38.25" customHeight="1" x14ac:dyDescent="0.2">
      <c r="A54" s="270" t="s">
        <v>105</v>
      </c>
      <c r="B54" s="270" t="s">
        <v>104</v>
      </c>
      <c r="C54" s="271" t="s">
        <v>100</v>
      </c>
      <c r="D54" s="272" t="s">
        <v>103</v>
      </c>
      <c r="E54" s="240">
        <v>570400</v>
      </c>
      <c r="F54" s="273">
        <v>570400</v>
      </c>
      <c r="G54" s="273">
        <v>425000</v>
      </c>
      <c r="H54" s="273">
        <v>21000</v>
      </c>
      <c r="I54" s="273">
        <v>0</v>
      </c>
      <c r="J54" s="240">
        <v>0</v>
      </c>
      <c r="K54" s="273">
        <v>0</v>
      </c>
      <c r="L54" s="273">
        <v>0</v>
      </c>
      <c r="M54" s="273">
        <v>0</v>
      </c>
      <c r="N54" s="273">
        <v>0</v>
      </c>
      <c r="O54" s="273">
        <v>0</v>
      </c>
      <c r="P54" s="240">
        <v>570400</v>
      </c>
    </row>
    <row r="55" spans="1:16" ht="34.5" customHeight="1" x14ac:dyDescent="0.2">
      <c r="A55" s="270" t="s">
        <v>102</v>
      </c>
      <c r="B55" s="270" t="s">
        <v>101</v>
      </c>
      <c r="C55" s="271" t="s">
        <v>100</v>
      </c>
      <c r="D55" s="272" t="s">
        <v>99</v>
      </c>
      <c r="E55" s="240">
        <v>470000</v>
      </c>
      <c r="F55" s="273">
        <v>470000</v>
      </c>
      <c r="G55" s="273">
        <v>0</v>
      </c>
      <c r="H55" s="273">
        <v>0</v>
      </c>
      <c r="I55" s="273">
        <v>0</v>
      </c>
      <c r="J55" s="240">
        <v>0</v>
      </c>
      <c r="K55" s="273">
        <v>0</v>
      </c>
      <c r="L55" s="273">
        <v>0</v>
      </c>
      <c r="M55" s="273">
        <v>0</v>
      </c>
      <c r="N55" s="273">
        <v>0</v>
      </c>
      <c r="O55" s="273">
        <v>0</v>
      </c>
      <c r="P55" s="240">
        <v>470000</v>
      </c>
    </row>
    <row r="56" spans="1:16" ht="29.25" customHeight="1" x14ac:dyDescent="0.2">
      <c r="A56" s="234" t="s">
        <v>98</v>
      </c>
      <c r="B56" s="235"/>
      <c r="C56" s="236"/>
      <c r="D56" s="237" t="s">
        <v>96</v>
      </c>
      <c r="E56" s="238">
        <v>11774300</v>
      </c>
      <c r="F56" s="238">
        <v>11774300</v>
      </c>
      <c r="G56" s="238">
        <v>7752380</v>
      </c>
      <c r="H56" s="238">
        <v>1099600</v>
      </c>
      <c r="I56" s="238">
        <v>0</v>
      </c>
      <c r="J56" s="238">
        <v>348000</v>
      </c>
      <c r="K56" s="238">
        <v>22000</v>
      </c>
      <c r="L56" s="238">
        <v>276000</v>
      </c>
      <c r="M56" s="238">
        <v>0</v>
      </c>
      <c r="N56" s="238">
        <v>0</v>
      </c>
      <c r="O56" s="238">
        <v>72000</v>
      </c>
      <c r="P56" s="238">
        <v>12122300</v>
      </c>
    </row>
    <row r="57" spans="1:16" ht="27" customHeight="1" x14ac:dyDescent="0.2">
      <c r="A57" s="234" t="s">
        <v>97</v>
      </c>
      <c r="B57" s="235"/>
      <c r="C57" s="236"/>
      <c r="D57" s="237" t="s">
        <v>96</v>
      </c>
      <c r="E57" s="238">
        <v>11774300</v>
      </c>
      <c r="F57" s="238">
        <v>11774300</v>
      </c>
      <c r="G57" s="238">
        <v>7752380</v>
      </c>
      <c r="H57" s="238">
        <v>1099600</v>
      </c>
      <c r="I57" s="238">
        <v>0</v>
      </c>
      <c r="J57" s="238">
        <v>348000</v>
      </c>
      <c r="K57" s="238">
        <v>22000</v>
      </c>
      <c r="L57" s="238">
        <v>276000</v>
      </c>
      <c r="M57" s="238">
        <v>0</v>
      </c>
      <c r="N57" s="238">
        <v>0</v>
      </c>
      <c r="O57" s="238">
        <v>72000</v>
      </c>
      <c r="P57" s="238">
        <v>12122300</v>
      </c>
    </row>
    <row r="58" spans="1:16" ht="38.25" x14ac:dyDescent="0.2">
      <c r="A58" s="270" t="s">
        <v>95</v>
      </c>
      <c r="B58" s="270" t="s">
        <v>67</v>
      </c>
      <c r="C58" s="271" t="s">
        <v>66</v>
      </c>
      <c r="D58" s="272" t="s">
        <v>65</v>
      </c>
      <c r="E58" s="240">
        <v>488000</v>
      </c>
      <c r="F58" s="273">
        <v>488000</v>
      </c>
      <c r="G58" s="273">
        <v>375400</v>
      </c>
      <c r="H58" s="273">
        <v>16000</v>
      </c>
      <c r="I58" s="273">
        <v>0</v>
      </c>
      <c r="J58" s="240">
        <v>0</v>
      </c>
      <c r="K58" s="273">
        <v>0</v>
      </c>
      <c r="L58" s="273">
        <v>0</v>
      </c>
      <c r="M58" s="273">
        <v>0</v>
      </c>
      <c r="N58" s="273">
        <v>0</v>
      </c>
      <c r="O58" s="273">
        <v>0</v>
      </c>
      <c r="P58" s="240">
        <v>488000</v>
      </c>
    </row>
    <row r="59" spans="1:16" ht="51" x14ac:dyDescent="0.2">
      <c r="A59" s="270" t="s">
        <v>93</v>
      </c>
      <c r="B59" s="270" t="s">
        <v>92</v>
      </c>
      <c r="C59" s="271" t="s">
        <v>91</v>
      </c>
      <c r="D59" s="272" t="s">
        <v>90</v>
      </c>
      <c r="E59" s="240">
        <v>4347000</v>
      </c>
      <c r="F59" s="273">
        <v>4347000</v>
      </c>
      <c r="G59" s="273">
        <v>3247000</v>
      </c>
      <c r="H59" s="273">
        <v>292000</v>
      </c>
      <c r="I59" s="273">
        <v>0</v>
      </c>
      <c r="J59" s="240">
        <v>200000</v>
      </c>
      <c r="K59" s="273">
        <v>0</v>
      </c>
      <c r="L59" s="273">
        <v>150000</v>
      </c>
      <c r="M59" s="273">
        <v>0</v>
      </c>
      <c r="N59" s="273">
        <v>0</v>
      </c>
      <c r="O59" s="273">
        <v>50000</v>
      </c>
      <c r="P59" s="240">
        <v>4547000</v>
      </c>
    </row>
    <row r="60" spans="1:16" ht="21.75" customHeight="1" x14ac:dyDescent="0.2">
      <c r="A60" s="270" t="s">
        <v>89</v>
      </c>
      <c r="B60" s="270" t="s">
        <v>88</v>
      </c>
      <c r="C60" s="271" t="s">
        <v>84</v>
      </c>
      <c r="D60" s="272" t="s">
        <v>87</v>
      </c>
      <c r="E60" s="240">
        <v>1995600</v>
      </c>
      <c r="F60" s="273">
        <v>1995600</v>
      </c>
      <c r="G60" s="273">
        <v>1153280</v>
      </c>
      <c r="H60" s="273">
        <v>209600</v>
      </c>
      <c r="I60" s="273">
        <v>0</v>
      </c>
      <c r="J60" s="240">
        <v>28000</v>
      </c>
      <c r="K60" s="273">
        <v>22000</v>
      </c>
      <c r="L60" s="273">
        <v>6000</v>
      </c>
      <c r="M60" s="273">
        <v>0</v>
      </c>
      <c r="N60" s="273">
        <v>0</v>
      </c>
      <c r="O60" s="273">
        <v>22000</v>
      </c>
      <c r="P60" s="240">
        <v>2023600</v>
      </c>
    </row>
    <row r="61" spans="1:16" ht="21" customHeight="1" x14ac:dyDescent="0.2">
      <c r="A61" s="270" t="s">
        <v>86</v>
      </c>
      <c r="B61" s="270" t="s">
        <v>85</v>
      </c>
      <c r="C61" s="271" t="s">
        <v>84</v>
      </c>
      <c r="D61" s="272" t="s">
        <v>83</v>
      </c>
      <c r="E61" s="240">
        <v>121200</v>
      </c>
      <c r="F61" s="273">
        <v>121200</v>
      </c>
      <c r="G61" s="273">
        <v>103600</v>
      </c>
      <c r="H61" s="273">
        <v>0</v>
      </c>
      <c r="I61" s="273">
        <v>0</v>
      </c>
      <c r="J61" s="240">
        <v>0</v>
      </c>
      <c r="K61" s="273">
        <v>0</v>
      </c>
      <c r="L61" s="273">
        <v>0</v>
      </c>
      <c r="M61" s="273">
        <v>0</v>
      </c>
      <c r="N61" s="273">
        <v>0</v>
      </c>
      <c r="O61" s="273">
        <v>0</v>
      </c>
      <c r="P61" s="240">
        <v>121200</v>
      </c>
    </row>
    <row r="62" spans="1:16" ht="45" customHeight="1" x14ac:dyDescent="0.2">
      <c r="A62" s="270" t="s">
        <v>82</v>
      </c>
      <c r="B62" s="270" t="s">
        <v>81</v>
      </c>
      <c r="C62" s="271" t="s">
        <v>80</v>
      </c>
      <c r="D62" s="272" t="s">
        <v>79</v>
      </c>
      <c r="E62" s="240">
        <v>4231000</v>
      </c>
      <c r="F62" s="273">
        <v>4231000</v>
      </c>
      <c r="G62" s="273">
        <v>2619400</v>
      </c>
      <c r="H62" s="273">
        <v>563000</v>
      </c>
      <c r="I62" s="273">
        <v>0</v>
      </c>
      <c r="J62" s="240">
        <v>120000</v>
      </c>
      <c r="K62" s="273">
        <v>0</v>
      </c>
      <c r="L62" s="273">
        <v>120000</v>
      </c>
      <c r="M62" s="273">
        <v>0</v>
      </c>
      <c r="N62" s="273">
        <v>0</v>
      </c>
      <c r="O62" s="273">
        <v>0</v>
      </c>
      <c r="P62" s="240">
        <v>4351000</v>
      </c>
    </row>
    <row r="63" spans="1:16" ht="27.75" customHeight="1" x14ac:dyDescent="0.2">
      <c r="A63" s="270" t="s">
        <v>78</v>
      </c>
      <c r="B63" s="270" t="s">
        <v>77</v>
      </c>
      <c r="C63" s="271" t="s">
        <v>73</v>
      </c>
      <c r="D63" s="272" t="s">
        <v>76</v>
      </c>
      <c r="E63" s="240">
        <v>351500</v>
      </c>
      <c r="F63" s="273">
        <v>351500</v>
      </c>
      <c r="G63" s="273">
        <v>253700</v>
      </c>
      <c r="H63" s="273">
        <v>19000</v>
      </c>
      <c r="I63" s="273">
        <v>0</v>
      </c>
      <c r="J63" s="240">
        <v>0</v>
      </c>
      <c r="K63" s="273">
        <v>0</v>
      </c>
      <c r="L63" s="273">
        <v>0</v>
      </c>
      <c r="M63" s="273">
        <v>0</v>
      </c>
      <c r="N63" s="273">
        <v>0</v>
      </c>
      <c r="O63" s="273">
        <v>0</v>
      </c>
      <c r="P63" s="240">
        <v>351500</v>
      </c>
    </row>
    <row r="64" spans="1:16" ht="23.25" customHeight="1" x14ac:dyDescent="0.2">
      <c r="A64" s="270" t="s">
        <v>75</v>
      </c>
      <c r="B64" s="270" t="s">
        <v>74</v>
      </c>
      <c r="C64" s="271" t="s">
        <v>73</v>
      </c>
      <c r="D64" s="272" t="s">
        <v>72</v>
      </c>
      <c r="E64" s="240">
        <v>240000</v>
      </c>
      <c r="F64" s="273">
        <v>240000</v>
      </c>
      <c r="G64" s="273">
        <v>0</v>
      </c>
      <c r="H64" s="273">
        <v>0</v>
      </c>
      <c r="I64" s="273">
        <v>0</v>
      </c>
      <c r="J64" s="240">
        <v>0</v>
      </c>
      <c r="K64" s="273">
        <v>0</v>
      </c>
      <c r="L64" s="273">
        <v>0</v>
      </c>
      <c r="M64" s="273">
        <v>0</v>
      </c>
      <c r="N64" s="273">
        <v>0</v>
      </c>
      <c r="O64" s="273">
        <v>0</v>
      </c>
      <c r="P64" s="240">
        <v>240000</v>
      </c>
    </row>
    <row r="65" spans="1:16" ht="29.25" customHeight="1" x14ac:dyDescent="0.2">
      <c r="A65" s="234" t="s">
        <v>71</v>
      </c>
      <c r="B65" s="235"/>
      <c r="C65" s="236"/>
      <c r="D65" s="237" t="s">
        <v>70</v>
      </c>
      <c r="E65" s="238">
        <v>6929400</v>
      </c>
      <c r="F65" s="238">
        <v>5939400</v>
      </c>
      <c r="G65" s="238">
        <v>1332790</v>
      </c>
      <c r="H65" s="238">
        <v>23100</v>
      </c>
      <c r="I65" s="238">
        <v>320000</v>
      </c>
      <c r="J65" s="238">
        <v>0</v>
      </c>
      <c r="K65" s="238">
        <v>0</v>
      </c>
      <c r="L65" s="238">
        <v>0</v>
      </c>
      <c r="M65" s="238">
        <v>0</v>
      </c>
      <c r="N65" s="238">
        <v>0</v>
      </c>
      <c r="O65" s="238">
        <v>0</v>
      </c>
      <c r="P65" s="238">
        <v>6929400</v>
      </c>
    </row>
    <row r="66" spans="1:16" ht="32.25" customHeight="1" x14ac:dyDescent="0.2">
      <c r="A66" s="234" t="s">
        <v>69</v>
      </c>
      <c r="B66" s="235"/>
      <c r="C66" s="236"/>
      <c r="D66" s="237" t="s">
        <v>70</v>
      </c>
      <c r="E66" s="238">
        <v>6929400</v>
      </c>
      <c r="F66" s="238">
        <v>5939400</v>
      </c>
      <c r="G66" s="238">
        <v>1332790</v>
      </c>
      <c r="H66" s="238">
        <v>23100</v>
      </c>
      <c r="I66" s="238">
        <v>320000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8">
        <v>6929400</v>
      </c>
    </row>
    <row r="67" spans="1:16" ht="39.75" customHeight="1" x14ac:dyDescent="0.2">
      <c r="A67" s="270" t="s">
        <v>68</v>
      </c>
      <c r="B67" s="270" t="s">
        <v>67</v>
      </c>
      <c r="C67" s="271" t="s">
        <v>66</v>
      </c>
      <c r="D67" s="272" t="s">
        <v>65</v>
      </c>
      <c r="E67" s="240">
        <v>1680100</v>
      </c>
      <c r="F67" s="273">
        <v>1680100</v>
      </c>
      <c r="G67" s="273">
        <v>1332790</v>
      </c>
      <c r="H67" s="273">
        <v>23100</v>
      </c>
      <c r="I67" s="273">
        <v>0</v>
      </c>
      <c r="J67" s="240">
        <v>0</v>
      </c>
      <c r="K67" s="273">
        <v>0</v>
      </c>
      <c r="L67" s="273">
        <v>0</v>
      </c>
      <c r="M67" s="273">
        <v>0</v>
      </c>
      <c r="N67" s="273">
        <v>0</v>
      </c>
      <c r="O67" s="273">
        <v>0</v>
      </c>
      <c r="P67" s="240">
        <v>1680100</v>
      </c>
    </row>
    <row r="68" spans="1:16" ht="24" customHeight="1" x14ac:dyDescent="0.2">
      <c r="A68" s="270" t="s">
        <v>64</v>
      </c>
      <c r="B68" s="270" t="s">
        <v>63</v>
      </c>
      <c r="C68" s="271" t="s">
        <v>62</v>
      </c>
      <c r="D68" s="272" t="s">
        <v>61</v>
      </c>
      <c r="E68" s="240">
        <v>670000</v>
      </c>
      <c r="F68" s="273">
        <v>0</v>
      </c>
      <c r="G68" s="273">
        <v>0</v>
      </c>
      <c r="H68" s="273">
        <v>0</v>
      </c>
      <c r="I68" s="273">
        <v>0</v>
      </c>
      <c r="J68" s="240">
        <v>0</v>
      </c>
      <c r="K68" s="273">
        <v>0</v>
      </c>
      <c r="L68" s="273">
        <v>0</v>
      </c>
      <c r="M68" s="273">
        <v>0</v>
      </c>
      <c r="N68" s="273">
        <v>0</v>
      </c>
      <c r="O68" s="273">
        <v>0</v>
      </c>
      <c r="P68" s="240">
        <v>670000</v>
      </c>
    </row>
    <row r="69" spans="1:16" ht="37.5" customHeight="1" x14ac:dyDescent="0.2">
      <c r="A69" s="270" t="s">
        <v>60</v>
      </c>
      <c r="B69" s="270" t="s">
        <v>59</v>
      </c>
      <c r="C69" s="271" t="s">
        <v>55</v>
      </c>
      <c r="D69" s="272" t="s">
        <v>58</v>
      </c>
      <c r="E69" s="240">
        <v>3597300</v>
      </c>
      <c r="F69" s="273">
        <v>3597300</v>
      </c>
      <c r="G69" s="273">
        <v>0</v>
      </c>
      <c r="H69" s="273">
        <v>0</v>
      </c>
      <c r="I69" s="273">
        <v>0</v>
      </c>
      <c r="J69" s="240">
        <v>0</v>
      </c>
      <c r="K69" s="273">
        <v>0</v>
      </c>
      <c r="L69" s="273">
        <v>0</v>
      </c>
      <c r="M69" s="273">
        <v>0</v>
      </c>
      <c r="N69" s="273">
        <v>0</v>
      </c>
      <c r="O69" s="273">
        <v>0</v>
      </c>
      <c r="P69" s="240">
        <v>3597300</v>
      </c>
    </row>
    <row r="70" spans="1:16" ht="23.25" customHeight="1" x14ac:dyDescent="0.2">
      <c r="A70" s="270" t="s">
        <v>57</v>
      </c>
      <c r="B70" s="270" t="s">
        <v>56</v>
      </c>
      <c r="C70" s="271" t="s">
        <v>55</v>
      </c>
      <c r="D70" s="272" t="s">
        <v>42</v>
      </c>
      <c r="E70" s="240">
        <v>982000</v>
      </c>
      <c r="F70" s="273">
        <v>662000</v>
      </c>
      <c r="G70" s="273">
        <v>0</v>
      </c>
      <c r="H70" s="273">
        <v>0</v>
      </c>
      <c r="I70" s="273">
        <v>320000</v>
      </c>
      <c r="J70" s="240">
        <v>0</v>
      </c>
      <c r="K70" s="273">
        <v>0</v>
      </c>
      <c r="L70" s="273">
        <v>0</v>
      </c>
      <c r="M70" s="273">
        <v>0</v>
      </c>
      <c r="N70" s="273">
        <v>0</v>
      </c>
      <c r="O70" s="273">
        <v>0</v>
      </c>
      <c r="P70" s="240">
        <v>982000</v>
      </c>
    </row>
    <row r="71" spans="1:16" ht="28.5" customHeight="1" x14ac:dyDescent="0.2">
      <c r="A71" s="235" t="s">
        <v>44</v>
      </c>
      <c r="B71" s="234" t="s">
        <v>44</v>
      </c>
      <c r="C71" s="236" t="s">
        <v>44</v>
      </c>
      <c r="D71" s="237" t="s">
        <v>4</v>
      </c>
      <c r="E71" s="238">
        <v>137547021</v>
      </c>
      <c r="F71" s="238">
        <v>128057021</v>
      </c>
      <c r="G71" s="238">
        <v>82561650</v>
      </c>
      <c r="H71" s="238">
        <v>8896300</v>
      </c>
      <c r="I71" s="238">
        <v>8820000</v>
      </c>
      <c r="J71" s="238">
        <v>9580215</v>
      </c>
      <c r="K71" s="238">
        <v>6678900</v>
      </c>
      <c r="L71" s="238">
        <v>2826315</v>
      </c>
      <c r="M71" s="238">
        <v>170400</v>
      </c>
      <c r="N71" s="238">
        <v>0</v>
      </c>
      <c r="O71" s="238">
        <v>6753900</v>
      </c>
      <c r="P71" s="238">
        <v>147127236</v>
      </c>
    </row>
    <row r="74" spans="1:16" x14ac:dyDescent="0.2">
      <c r="B74" s="3" t="s">
        <v>45</v>
      </c>
      <c r="I74" s="3" t="s">
        <v>329</v>
      </c>
    </row>
  </sheetData>
  <mergeCells count="23">
    <mergeCell ref="M2:P2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ageMargins left="0.59055118110236227" right="0.59055118110236227" top="0.78740157480314965" bottom="0.39370078740157483" header="0" footer="0"/>
  <pageSetup paperSize="9" scale="62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F13" sqref="F13"/>
    </sheetView>
  </sheetViews>
  <sheetFormatPr defaultRowHeight="12.75" x14ac:dyDescent="0.2"/>
  <cols>
    <col min="1" max="3" width="12" customWidth="1"/>
    <col min="4" max="4" width="40.7109375" customWidth="1"/>
    <col min="5" max="5" width="9.42578125" bestFit="1" customWidth="1"/>
    <col min="6" max="7" width="9.28515625" bestFit="1" customWidth="1"/>
    <col min="8" max="8" width="9.42578125" bestFit="1" customWidth="1"/>
    <col min="9" max="12" width="9.28515625" bestFit="1" customWidth="1"/>
    <col min="13" max="13" width="9.42578125" bestFit="1" customWidth="1"/>
    <col min="14" max="15" width="9.28515625" bestFit="1" customWidth="1"/>
    <col min="16" max="16" width="9.42578125" bestFit="1" customWidth="1"/>
  </cols>
  <sheetData>
    <row r="1" spans="1:16" x14ac:dyDescent="0.2">
      <c r="M1" t="s">
        <v>234</v>
      </c>
    </row>
    <row r="2" spans="1:16" x14ac:dyDescent="0.2">
      <c r="M2" s="319" t="s">
        <v>328</v>
      </c>
      <c r="N2" s="319"/>
      <c r="O2" s="319"/>
      <c r="P2" s="319"/>
    </row>
    <row r="3" spans="1:16" x14ac:dyDescent="0.2">
      <c r="D3" t="s">
        <v>326</v>
      </c>
      <c r="M3" s="319"/>
      <c r="N3" s="319"/>
      <c r="O3" s="319"/>
      <c r="P3" s="319"/>
    </row>
    <row r="5" spans="1:16" x14ac:dyDescent="0.2">
      <c r="A5" s="336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16" ht="21" x14ac:dyDescent="0.35">
      <c r="A6" s="333" t="s">
        <v>423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x14ac:dyDescent="0.2">
      <c r="P7" s="2" t="s">
        <v>221</v>
      </c>
    </row>
    <row r="8" spans="1:16" x14ac:dyDescent="0.2">
      <c r="A8" s="335" t="s">
        <v>332</v>
      </c>
      <c r="B8" s="335" t="s">
        <v>333</v>
      </c>
      <c r="C8" s="335" t="s">
        <v>218</v>
      </c>
      <c r="D8" s="322" t="s">
        <v>355</v>
      </c>
      <c r="E8" s="322" t="s">
        <v>233</v>
      </c>
      <c r="F8" s="322"/>
      <c r="G8" s="322"/>
      <c r="H8" s="322"/>
      <c r="I8" s="322" t="s">
        <v>232</v>
      </c>
      <c r="J8" s="322"/>
      <c r="K8" s="322"/>
      <c r="L8" s="322"/>
      <c r="M8" s="323" t="s">
        <v>231</v>
      </c>
      <c r="N8" s="323"/>
      <c r="O8" s="323"/>
      <c r="P8" s="323"/>
    </row>
    <row r="9" spans="1:16" x14ac:dyDescent="0.2">
      <c r="A9" s="322"/>
      <c r="B9" s="322"/>
      <c r="C9" s="322"/>
      <c r="D9" s="322"/>
      <c r="E9" s="322" t="s">
        <v>230</v>
      </c>
      <c r="F9" s="322" t="s">
        <v>229</v>
      </c>
      <c r="G9" s="322"/>
      <c r="H9" s="323" t="s">
        <v>228</v>
      </c>
      <c r="I9" s="322" t="s">
        <v>230</v>
      </c>
      <c r="J9" s="322" t="s">
        <v>229</v>
      </c>
      <c r="K9" s="322"/>
      <c r="L9" s="323" t="s">
        <v>228</v>
      </c>
      <c r="M9" s="323" t="s">
        <v>230</v>
      </c>
      <c r="N9" s="323" t="s">
        <v>229</v>
      </c>
      <c r="O9" s="323"/>
      <c r="P9" s="323" t="s">
        <v>228</v>
      </c>
    </row>
    <row r="10" spans="1:16" x14ac:dyDescent="0.2">
      <c r="A10" s="322"/>
      <c r="B10" s="322"/>
      <c r="C10" s="322"/>
      <c r="D10" s="322"/>
      <c r="E10" s="322"/>
      <c r="F10" s="322" t="s">
        <v>7</v>
      </c>
      <c r="G10" s="322" t="s">
        <v>8</v>
      </c>
      <c r="H10" s="323"/>
      <c r="I10" s="322"/>
      <c r="J10" s="322" t="s">
        <v>7</v>
      </c>
      <c r="K10" s="322" t="s">
        <v>8</v>
      </c>
      <c r="L10" s="323"/>
      <c r="M10" s="323"/>
      <c r="N10" s="323" t="s">
        <v>7</v>
      </c>
      <c r="O10" s="323" t="s">
        <v>8</v>
      </c>
      <c r="P10" s="323"/>
    </row>
    <row r="11" spans="1:16" ht="44.25" customHeight="1" x14ac:dyDescent="0.2">
      <c r="A11" s="322"/>
      <c r="B11" s="322"/>
      <c r="C11" s="322"/>
      <c r="D11" s="322"/>
      <c r="E11" s="322"/>
      <c r="F11" s="322"/>
      <c r="G11" s="322"/>
      <c r="H11" s="323"/>
      <c r="I11" s="322"/>
      <c r="J11" s="322"/>
      <c r="K11" s="322"/>
      <c r="L11" s="323"/>
      <c r="M11" s="323"/>
      <c r="N11" s="323"/>
      <c r="O11" s="323"/>
      <c r="P11" s="323"/>
    </row>
    <row r="12" spans="1:16" x14ac:dyDescent="0.2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239">
        <v>8</v>
      </c>
      <c r="I12" s="13">
        <v>9</v>
      </c>
      <c r="J12" s="13">
        <v>10</v>
      </c>
      <c r="K12" s="13">
        <v>11</v>
      </c>
      <c r="L12" s="239">
        <v>12</v>
      </c>
      <c r="M12" s="239">
        <v>13</v>
      </c>
      <c r="N12" s="239">
        <v>14</v>
      </c>
      <c r="O12" s="239">
        <v>15</v>
      </c>
      <c r="P12" s="239">
        <v>16</v>
      </c>
    </row>
    <row r="13" spans="1:16" ht="27" customHeight="1" x14ac:dyDescent="0.2">
      <c r="A13" s="234" t="s">
        <v>211</v>
      </c>
      <c r="B13" s="235"/>
      <c r="C13" s="235"/>
      <c r="D13" s="241" t="s">
        <v>235</v>
      </c>
      <c r="E13" s="238">
        <v>100000</v>
      </c>
      <c r="F13" s="238">
        <v>67500</v>
      </c>
      <c r="G13" s="238">
        <v>0</v>
      </c>
      <c r="H13" s="238">
        <f t="shared" ref="H13:H17" si="0">E13+F13</f>
        <v>167500</v>
      </c>
      <c r="I13" s="238">
        <v>0</v>
      </c>
      <c r="J13" s="238">
        <v>-67500</v>
      </c>
      <c r="K13" s="238">
        <v>0</v>
      </c>
      <c r="L13" s="238">
        <f t="shared" ref="L13:L17" si="1">I13+J13</f>
        <v>-67500</v>
      </c>
      <c r="M13" s="238">
        <f t="shared" ref="M13:O17" si="2">E13+I13</f>
        <v>100000</v>
      </c>
      <c r="N13" s="238">
        <f t="shared" si="2"/>
        <v>0</v>
      </c>
      <c r="O13" s="238">
        <f t="shared" si="2"/>
        <v>0</v>
      </c>
      <c r="P13" s="238">
        <f t="shared" ref="P13:P17" si="3">M13+N13</f>
        <v>100000</v>
      </c>
    </row>
    <row r="14" spans="1:16" ht="25.5" customHeight="1" x14ac:dyDescent="0.2">
      <c r="A14" s="234" t="s">
        <v>210</v>
      </c>
      <c r="B14" s="235"/>
      <c r="C14" s="235"/>
      <c r="D14" s="241" t="s">
        <v>235</v>
      </c>
      <c r="E14" s="238">
        <v>100000</v>
      </c>
      <c r="F14" s="238">
        <v>67500</v>
      </c>
      <c r="G14" s="238">
        <v>0</v>
      </c>
      <c r="H14" s="238">
        <f t="shared" si="0"/>
        <v>167500</v>
      </c>
      <c r="I14" s="238">
        <v>0</v>
      </c>
      <c r="J14" s="238">
        <v>-67500</v>
      </c>
      <c r="K14" s="238">
        <v>0</v>
      </c>
      <c r="L14" s="238">
        <f t="shared" si="1"/>
        <v>-67500</v>
      </c>
      <c r="M14" s="238">
        <f t="shared" si="2"/>
        <v>100000</v>
      </c>
      <c r="N14" s="238">
        <f t="shared" si="2"/>
        <v>0</v>
      </c>
      <c r="O14" s="238">
        <f t="shared" si="2"/>
        <v>0</v>
      </c>
      <c r="P14" s="238">
        <f t="shared" si="3"/>
        <v>100000</v>
      </c>
    </row>
    <row r="15" spans="1:16" ht="39.75" customHeight="1" x14ac:dyDescent="0.2">
      <c r="A15" s="15" t="s">
        <v>227</v>
      </c>
      <c r="B15" s="15" t="s">
        <v>226</v>
      </c>
      <c r="C15" s="15" t="s">
        <v>107</v>
      </c>
      <c r="D15" s="16" t="s">
        <v>356</v>
      </c>
      <c r="E15" s="14">
        <v>100000</v>
      </c>
      <c r="F15" s="14">
        <v>67500</v>
      </c>
      <c r="G15" s="14">
        <v>0</v>
      </c>
      <c r="H15" s="238">
        <f t="shared" si="0"/>
        <v>167500</v>
      </c>
      <c r="I15" s="14">
        <v>0</v>
      </c>
      <c r="J15" s="14">
        <v>0</v>
      </c>
      <c r="K15" s="14">
        <v>0</v>
      </c>
      <c r="L15" s="238">
        <f t="shared" si="1"/>
        <v>0</v>
      </c>
      <c r="M15" s="238">
        <f t="shared" si="2"/>
        <v>100000</v>
      </c>
      <c r="N15" s="238">
        <f t="shared" si="2"/>
        <v>67500</v>
      </c>
      <c r="O15" s="238">
        <f t="shared" si="2"/>
        <v>0</v>
      </c>
      <c r="P15" s="238">
        <f t="shared" si="3"/>
        <v>167500</v>
      </c>
    </row>
    <row r="16" spans="1:16" ht="39.75" customHeight="1" x14ac:dyDescent="0.2">
      <c r="A16" s="15" t="s">
        <v>225</v>
      </c>
      <c r="B16" s="15" t="s">
        <v>224</v>
      </c>
      <c r="C16" s="15" t="s">
        <v>107</v>
      </c>
      <c r="D16" s="16" t="s">
        <v>357</v>
      </c>
      <c r="E16" s="14">
        <v>0</v>
      </c>
      <c r="F16" s="14">
        <v>0</v>
      </c>
      <c r="G16" s="14">
        <v>0</v>
      </c>
      <c r="H16" s="238">
        <f t="shared" si="0"/>
        <v>0</v>
      </c>
      <c r="I16" s="14">
        <v>0</v>
      </c>
      <c r="J16" s="14">
        <v>-67500</v>
      </c>
      <c r="K16" s="14">
        <v>0</v>
      </c>
      <c r="L16" s="238">
        <f t="shared" si="1"/>
        <v>-67500</v>
      </c>
      <c r="M16" s="238">
        <f t="shared" si="2"/>
        <v>0</v>
      </c>
      <c r="N16" s="238">
        <f t="shared" si="2"/>
        <v>-67500</v>
      </c>
      <c r="O16" s="238">
        <f t="shared" si="2"/>
        <v>0</v>
      </c>
      <c r="P16" s="238">
        <f t="shared" si="3"/>
        <v>-67500</v>
      </c>
    </row>
    <row r="17" spans="1:16" ht="24.75" customHeight="1" x14ac:dyDescent="0.2">
      <c r="A17" s="235" t="s">
        <v>223</v>
      </c>
      <c r="B17" s="234" t="s">
        <v>223</v>
      </c>
      <c r="C17" s="235" t="s">
        <v>223</v>
      </c>
      <c r="D17" s="241" t="s">
        <v>4</v>
      </c>
      <c r="E17" s="238">
        <v>100000</v>
      </c>
      <c r="F17" s="238">
        <v>67500</v>
      </c>
      <c r="G17" s="238">
        <v>0</v>
      </c>
      <c r="H17" s="238">
        <f t="shared" si="0"/>
        <v>167500</v>
      </c>
      <c r="I17" s="238">
        <v>0</v>
      </c>
      <c r="J17" s="238">
        <v>-67500</v>
      </c>
      <c r="K17" s="238">
        <v>0</v>
      </c>
      <c r="L17" s="238">
        <f t="shared" si="1"/>
        <v>-67500</v>
      </c>
      <c r="M17" s="238">
        <f t="shared" si="2"/>
        <v>100000</v>
      </c>
      <c r="N17" s="238">
        <f t="shared" si="2"/>
        <v>0</v>
      </c>
      <c r="O17" s="238">
        <f t="shared" si="2"/>
        <v>0</v>
      </c>
      <c r="P17" s="238">
        <f t="shared" si="3"/>
        <v>100000</v>
      </c>
    </row>
    <row r="20" spans="1:16" x14ac:dyDescent="0.2">
      <c r="B20" s="3" t="s">
        <v>45</v>
      </c>
      <c r="I20" s="3" t="s">
        <v>329</v>
      </c>
    </row>
  </sheetData>
  <mergeCells count="25">
    <mergeCell ref="M2:P3"/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  <mergeCell ref="I8:L8"/>
    <mergeCell ref="I9:I11"/>
    <mergeCell ref="J9:K9"/>
    <mergeCell ref="J10:J11"/>
    <mergeCell ref="E9:E11"/>
    <mergeCell ref="F9:G9"/>
    <mergeCell ref="F10:F11"/>
    <mergeCell ref="G10:G11"/>
    <mergeCell ref="H9:H11"/>
  </mergeCells>
  <pageMargins left="0.78740157480314965" right="0.59055118110236227" top="0.78740157480314965" bottom="0.39370078740157483" header="0" footer="0"/>
  <pageSetup paperSize="9" scale="77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7"/>
  <sheetViews>
    <sheetView zoomScaleNormal="100" workbookViewId="0"/>
  </sheetViews>
  <sheetFormatPr defaultColWidth="8.85546875" defaultRowHeight="12.75" x14ac:dyDescent="0.2"/>
  <cols>
    <col min="1" max="1" width="13" style="17" customWidth="1"/>
    <col min="2" max="2" width="23.42578125" style="17" customWidth="1"/>
    <col min="3" max="3" width="14.5703125" style="17" hidden="1" customWidth="1"/>
    <col min="4" max="4" width="14.5703125" style="17" customWidth="1"/>
    <col min="5" max="5" width="14.42578125" style="17" customWidth="1"/>
    <col min="6" max="6" width="12.28515625" style="17" hidden="1" customWidth="1"/>
    <col min="7" max="7" width="11" style="17" hidden="1" customWidth="1"/>
    <col min="8" max="8" width="9.5703125" style="17" customWidth="1"/>
    <col min="9" max="9" width="11.42578125" style="17" customWidth="1"/>
    <col min="10" max="10" width="15.140625" style="17" hidden="1" customWidth="1"/>
    <col min="11" max="11" width="10.5703125" style="17" customWidth="1"/>
    <col min="12" max="12" width="12.7109375" style="17" hidden="1" customWidth="1"/>
    <col min="13" max="13" width="11.140625" style="17" hidden="1" customWidth="1"/>
    <col min="14" max="14" width="11.5703125" style="17" customWidth="1"/>
    <col min="15" max="15" width="11.28515625" style="17" customWidth="1"/>
    <col min="16" max="16" width="11.5703125" style="17" hidden="1" customWidth="1"/>
    <col min="17" max="17" width="12" style="17" customWidth="1"/>
    <col min="18" max="18" width="12.5703125" style="17" customWidth="1"/>
    <col min="19" max="19" width="10.28515625" style="17" customWidth="1"/>
    <col min="20" max="20" width="10.85546875" style="17" customWidth="1"/>
    <col min="21" max="21" width="6.28515625" style="17" customWidth="1"/>
    <col min="22" max="22" width="13" style="17" customWidth="1"/>
    <col min="23" max="23" width="14.28515625" style="17" hidden="1" customWidth="1"/>
    <col min="24" max="24" width="0.140625" style="17" hidden="1" customWidth="1"/>
    <col min="25" max="16384" width="8.85546875" style="17"/>
  </cols>
  <sheetData>
    <row r="1" spans="1:40" ht="63" customHeight="1" x14ac:dyDescent="0.3">
      <c r="B1" s="23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37" t="s">
        <v>364</v>
      </c>
      <c r="T1" s="338"/>
      <c r="U1" s="338"/>
      <c r="V1" s="338"/>
      <c r="W1" s="338"/>
      <c r="X1" s="338"/>
      <c r="Y1" s="47"/>
    </row>
    <row r="2" spans="1:40" ht="64.5" customHeight="1" x14ac:dyDescent="0.25">
      <c r="B2" s="375"/>
      <c r="C2" s="376"/>
      <c r="D2" s="376"/>
      <c r="E2" s="376"/>
      <c r="F2" s="376"/>
      <c r="G2" s="376"/>
      <c r="H2" s="376"/>
      <c r="I2" s="376"/>
      <c r="J2" s="376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48"/>
      <c r="W2" s="48"/>
      <c r="X2" s="48"/>
      <c r="Y2" s="47"/>
    </row>
    <row r="3" spans="1:40" ht="23.25" customHeight="1" x14ac:dyDescent="0.2">
      <c r="D3" s="17" t="s">
        <v>326</v>
      </c>
      <c r="E3" s="46"/>
    </row>
    <row r="4" spans="1:40" s="45" customFormat="1" ht="28.5" customHeight="1" x14ac:dyDescent="0.4">
      <c r="A4" s="377" t="s">
        <v>358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</row>
    <row r="5" spans="1:40" ht="12.75" customHeight="1" x14ac:dyDescent="0.25">
      <c r="C5" s="44"/>
      <c r="D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246" t="s">
        <v>241</v>
      </c>
      <c r="W5" s="43"/>
      <c r="X5" s="43"/>
    </row>
    <row r="6" spans="1:40" s="23" customFormat="1" ht="27.75" customHeight="1" x14ac:dyDescent="0.3">
      <c r="A6" s="378" t="s">
        <v>359</v>
      </c>
      <c r="B6" s="381" t="s">
        <v>253</v>
      </c>
      <c r="C6" s="341" t="s">
        <v>254</v>
      </c>
      <c r="D6" s="342"/>
      <c r="E6" s="342"/>
      <c r="F6" s="342"/>
      <c r="G6" s="342"/>
      <c r="H6" s="342"/>
      <c r="I6" s="343"/>
      <c r="J6" s="341" t="s">
        <v>268</v>
      </c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89"/>
      <c r="W6" s="40"/>
      <c r="X6" s="384"/>
      <c r="Y6" s="42"/>
    </row>
    <row r="7" spans="1:40" s="23" customFormat="1" ht="20.45" customHeight="1" x14ac:dyDescent="0.3">
      <c r="A7" s="379"/>
      <c r="B7" s="382"/>
      <c r="C7" s="356" t="s">
        <v>258</v>
      </c>
      <c r="D7" s="368" t="s">
        <v>255</v>
      </c>
      <c r="E7" s="369"/>
      <c r="F7" s="369"/>
      <c r="G7" s="369"/>
      <c r="H7" s="370"/>
      <c r="I7" s="390" t="s">
        <v>4</v>
      </c>
      <c r="J7" s="368" t="s">
        <v>255</v>
      </c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85"/>
      <c r="V7" s="393" t="s">
        <v>4</v>
      </c>
      <c r="W7" s="40"/>
      <c r="X7" s="384"/>
      <c r="Y7" s="42"/>
    </row>
    <row r="8" spans="1:40" ht="13.5" customHeight="1" x14ac:dyDescent="0.2">
      <c r="A8" s="379"/>
      <c r="B8" s="382"/>
      <c r="C8" s="357"/>
      <c r="D8" s="359" t="s">
        <v>256</v>
      </c>
      <c r="E8" s="360"/>
      <c r="F8" s="360"/>
      <c r="G8" s="361"/>
      <c r="H8" s="353" t="s">
        <v>257</v>
      </c>
      <c r="I8" s="391"/>
      <c r="J8" s="344" t="s">
        <v>269</v>
      </c>
      <c r="K8" s="345"/>
      <c r="L8" s="345"/>
      <c r="M8" s="345"/>
      <c r="N8" s="345"/>
      <c r="O8" s="345"/>
      <c r="P8" s="345"/>
      <c r="Q8" s="345"/>
      <c r="R8" s="345"/>
      <c r="S8" s="346"/>
      <c r="T8" s="386" t="s">
        <v>58</v>
      </c>
      <c r="U8" s="353" t="s">
        <v>257</v>
      </c>
      <c r="V8" s="394"/>
      <c r="W8" s="371"/>
      <c r="X8" s="384"/>
    </row>
    <row r="9" spans="1:40" ht="12" customHeight="1" x14ac:dyDescent="0.2">
      <c r="A9" s="379"/>
      <c r="B9" s="382"/>
      <c r="C9" s="357"/>
      <c r="D9" s="362"/>
      <c r="E9" s="363"/>
      <c r="F9" s="363"/>
      <c r="G9" s="364"/>
      <c r="H9" s="354"/>
      <c r="I9" s="391"/>
      <c r="J9" s="347"/>
      <c r="K9" s="348"/>
      <c r="L9" s="348"/>
      <c r="M9" s="348"/>
      <c r="N9" s="348"/>
      <c r="O9" s="348"/>
      <c r="P9" s="348"/>
      <c r="Q9" s="348"/>
      <c r="R9" s="348"/>
      <c r="S9" s="349"/>
      <c r="T9" s="387"/>
      <c r="U9" s="354"/>
      <c r="V9" s="394"/>
      <c r="W9" s="372"/>
      <c r="X9" s="384"/>
    </row>
    <row r="10" spans="1:40" ht="49.5" customHeight="1" x14ac:dyDescent="0.2">
      <c r="A10" s="379"/>
      <c r="B10" s="382"/>
      <c r="C10" s="357"/>
      <c r="D10" s="362"/>
      <c r="E10" s="363"/>
      <c r="F10" s="363"/>
      <c r="G10" s="364"/>
      <c r="H10" s="354"/>
      <c r="I10" s="391"/>
      <c r="J10" s="347"/>
      <c r="K10" s="348"/>
      <c r="L10" s="348"/>
      <c r="M10" s="348"/>
      <c r="N10" s="348"/>
      <c r="O10" s="348"/>
      <c r="P10" s="348"/>
      <c r="Q10" s="348"/>
      <c r="R10" s="348"/>
      <c r="S10" s="349"/>
      <c r="T10" s="387"/>
      <c r="U10" s="354"/>
      <c r="V10" s="394"/>
      <c r="W10" s="372"/>
      <c r="X10" s="384"/>
    </row>
    <row r="11" spans="1:40" s="41" customFormat="1" ht="20.25" customHeight="1" x14ac:dyDescent="0.2">
      <c r="A11" s="380"/>
      <c r="B11" s="383"/>
      <c r="C11" s="358"/>
      <c r="D11" s="365"/>
      <c r="E11" s="366"/>
      <c r="F11" s="366"/>
      <c r="G11" s="367"/>
      <c r="H11" s="355"/>
      <c r="I11" s="391"/>
      <c r="J11" s="350"/>
      <c r="K11" s="351"/>
      <c r="L11" s="351"/>
      <c r="M11" s="351"/>
      <c r="N11" s="351"/>
      <c r="O11" s="351"/>
      <c r="P11" s="351"/>
      <c r="Q11" s="351"/>
      <c r="R11" s="351"/>
      <c r="S11" s="352"/>
      <c r="T11" s="387"/>
      <c r="U11" s="355"/>
      <c r="V11" s="394"/>
      <c r="W11" s="373"/>
      <c r="X11" s="384"/>
    </row>
    <row r="12" spans="1:40" s="41" customFormat="1" ht="90" customHeight="1" x14ac:dyDescent="0.2">
      <c r="A12" s="118"/>
      <c r="B12" s="119"/>
      <c r="C12" s="120"/>
      <c r="D12" s="125" t="s">
        <v>261</v>
      </c>
      <c r="E12" s="125" t="s">
        <v>289</v>
      </c>
      <c r="F12" s="242" t="s">
        <v>290</v>
      </c>
      <c r="G12" s="125" t="s">
        <v>291</v>
      </c>
      <c r="H12" s="245"/>
      <c r="I12" s="392"/>
      <c r="J12" s="127" t="s">
        <v>262</v>
      </c>
      <c r="K12" s="130" t="s">
        <v>361</v>
      </c>
      <c r="L12" s="127" t="s">
        <v>263</v>
      </c>
      <c r="M12" s="127" t="s">
        <v>264</v>
      </c>
      <c r="N12" s="127" t="s">
        <v>360</v>
      </c>
      <c r="O12" s="127" t="s">
        <v>362</v>
      </c>
      <c r="P12" s="131" t="s">
        <v>265</v>
      </c>
      <c r="Q12" s="127" t="s">
        <v>414</v>
      </c>
      <c r="R12" s="132" t="s">
        <v>266</v>
      </c>
      <c r="S12" s="131" t="s">
        <v>267</v>
      </c>
      <c r="T12" s="388"/>
      <c r="U12" s="245"/>
      <c r="V12" s="392"/>
      <c r="W12" s="114"/>
      <c r="X12" s="40"/>
    </row>
    <row r="13" spans="1:40" s="41" customFormat="1" ht="25.5" customHeight="1" x14ac:dyDescent="0.2">
      <c r="A13" s="118"/>
      <c r="B13" s="119"/>
      <c r="C13" s="120">
        <v>41040200</v>
      </c>
      <c r="D13" s="125">
        <v>41053900</v>
      </c>
      <c r="E13" s="125">
        <v>41053900</v>
      </c>
      <c r="F13" s="125">
        <v>41051000</v>
      </c>
      <c r="G13" s="125">
        <v>41051200</v>
      </c>
      <c r="H13" s="121"/>
      <c r="I13" s="122"/>
      <c r="J13" s="127" t="s">
        <v>270</v>
      </c>
      <c r="K13" s="130" t="s">
        <v>270</v>
      </c>
      <c r="L13" s="127" t="s">
        <v>270</v>
      </c>
      <c r="M13" s="127" t="s">
        <v>270</v>
      </c>
      <c r="N13" s="127" t="s">
        <v>271</v>
      </c>
      <c r="O13" s="127" t="s">
        <v>271</v>
      </c>
      <c r="P13" s="127" t="s">
        <v>271</v>
      </c>
      <c r="Q13" s="127" t="s">
        <v>270</v>
      </c>
      <c r="R13" s="127" t="s">
        <v>270</v>
      </c>
      <c r="S13" s="127" t="s">
        <v>270</v>
      </c>
      <c r="T13" s="131" t="s">
        <v>295</v>
      </c>
      <c r="U13" s="113"/>
      <c r="V13" s="113"/>
      <c r="W13" s="114"/>
      <c r="X13" s="40"/>
    </row>
    <row r="14" spans="1:40" ht="36" hidden="1" customHeight="1" x14ac:dyDescent="0.2">
      <c r="A14" s="133">
        <v>25100000000</v>
      </c>
      <c r="B14" s="116" t="s">
        <v>272</v>
      </c>
      <c r="C14" s="124"/>
      <c r="D14" s="39"/>
      <c r="E14" s="39"/>
      <c r="F14" s="243"/>
      <c r="G14" s="243"/>
      <c r="H14" s="39"/>
      <c r="I14" s="128">
        <f>SUM(C14:H14)</f>
        <v>0</v>
      </c>
      <c r="J14" s="124"/>
      <c r="K14" s="124"/>
      <c r="L14" s="124"/>
      <c r="M14" s="124"/>
      <c r="N14" s="124"/>
      <c r="O14" s="39"/>
      <c r="P14" s="39"/>
      <c r="Q14" s="39"/>
      <c r="R14" s="39"/>
      <c r="S14" s="39"/>
      <c r="T14" s="39"/>
      <c r="U14" s="39"/>
      <c r="V14" s="39">
        <f>SUM(J14:U14)</f>
        <v>0</v>
      </c>
      <c r="W14" s="40"/>
      <c r="X14" s="39"/>
    </row>
    <row r="15" spans="1:40" s="28" customFormat="1" ht="31.5" customHeight="1" x14ac:dyDescent="0.2">
      <c r="A15" s="38">
        <v>25314200000</v>
      </c>
      <c r="B15" s="117" t="s">
        <v>259</v>
      </c>
      <c r="C15" s="37"/>
      <c r="D15" s="37"/>
      <c r="E15" s="37"/>
      <c r="F15" s="37"/>
      <c r="G15" s="37"/>
      <c r="H15" s="37"/>
      <c r="I15" s="128">
        <f t="shared" ref="I15:I17" si="0">SUM(C15:H15)</f>
        <v>0</v>
      </c>
      <c r="J15" s="129"/>
      <c r="K15" s="123">
        <v>50000</v>
      </c>
      <c r="L15" s="123"/>
      <c r="M15" s="123"/>
      <c r="N15" s="123">
        <v>100000</v>
      </c>
      <c r="O15" s="123">
        <v>220000</v>
      </c>
      <c r="P15" s="123"/>
      <c r="Q15" s="123">
        <v>80000</v>
      </c>
      <c r="R15" s="123">
        <v>220000</v>
      </c>
      <c r="S15" s="123">
        <v>312000</v>
      </c>
      <c r="T15" s="123">
        <v>3597300</v>
      </c>
      <c r="U15" s="39"/>
      <c r="V15" s="39">
        <f t="shared" ref="V15:V18" si="1">SUM(J15:U15)</f>
        <v>4579300</v>
      </c>
      <c r="W15" s="36"/>
      <c r="X15" s="111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s="28" customFormat="1" ht="28.5" customHeight="1" x14ac:dyDescent="0.2">
      <c r="A16" s="38">
        <v>25516000000</v>
      </c>
      <c r="B16" s="117" t="s">
        <v>260</v>
      </c>
      <c r="C16" s="37"/>
      <c r="D16" s="123">
        <v>38871</v>
      </c>
      <c r="E16" s="123"/>
      <c r="F16" s="37"/>
      <c r="G16" s="37"/>
      <c r="H16" s="37"/>
      <c r="I16" s="128">
        <f t="shared" si="0"/>
        <v>38871</v>
      </c>
      <c r="J16" s="129"/>
      <c r="K16" s="129"/>
      <c r="L16" s="129"/>
      <c r="M16" s="129"/>
      <c r="N16" s="129"/>
      <c r="O16" s="37"/>
      <c r="P16" s="37"/>
      <c r="Q16" s="37"/>
      <c r="R16" s="37"/>
      <c r="S16" s="37"/>
      <c r="T16" s="37"/>
      <c r="U16" s="39"/>
      <c r="V16" s="39">
        <f t="shared" si="1"/>
        <v>0</v>
      </c>
      <c r="W16" s="36"/>
      <c r="X16" s="111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28" customFormat="1" ht="26.25" customHeight="1" x14ac:dyDescent="0.2">
      <c r="A17" s="38">
        <v>25518000000</v>
      </c>
      <c r="B17" s="117" t="s">
        <v>288</v>
      </c>
      <c r="C17" s="37"/>
      <c r="D17" s="37"/>
      <c r="E17" s="123">
        <v>47550</v>
      </c>
      <c r="F17" s="37"/>
      <c r="G17" s="37"/>
      <c r="H17" s="37"/>
      <c r="I17" s="128">
        <f t="shared" si="0"/>
        <v>47550</v>
      </c>
      <c r="J17" s="129"/>
      <c r="K17" s="129"/>
      <c r="L17" s="129"/>
      <c r="M17" s="129"/>
      <c r="N17" s="129"/>
      <c r="O17" s="37"/>
      <c r="P17" s="37"/>
      <c r="Q17" s="37"/>
      <c r="R17" s="37"/>
      <c r="S17" s="37"/>
      <c r="T17" s="37"/>
      <c r="U17" s="37"/>
      <c r="V17" s="39">
        <f t="shared" si="1"/>
        <v>0</v>
      </c>
      <c r="W17" s="36"/>
      <c r="X17" s="111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28" customFormat="1" ht="31.5" customHeight="1" x14ac:dyDescent="0.2">
      <c r="A18" s="115"/>
      <c r="B18" s="112"/>
      <c r="C18" s="126">
        <f>SUM(C14:C17)</f>
        <v>0</v>
      </c>
      <c r="D18" s="126">
        <f t="shared" ref="D18:G18" si="2">SUM(D14:D17)</f>
        <v>38871</v>
      </c>
      <c r="E18" s="126">
        <f t="shared" si="2"/>
        <v>47550</v>
      </c>
      <c r="F18" s="126">
        <f t="shared" si="2"/>
        <v>0</v>
      </c>
      <c r="G18" s="126">
        <f t="shared" si="2"/>
        <v>0</v>
      </c>
      <c r="H18" s="126">
        <f>SUM(H14:H17)</f>
        <v>0</v>
      </c>
      <c r="I18" s="126">
        <f t="shared" ref="I18" si="3">SUM(I14:I17)</f>
        <v>86421</v>
      </c>
      <c r="J18" s="126">
        <f>SUM(J14:J17)</f>
        <v>0</v>
      </c>
      <c r="K18" s="126">
        <f t="shared" ref="K18:T18" si="4">SUM(K14:K17)</f>
        <v>50000</v>
      </c>
      <c r="L18" s="126">
        <f t="shared" si="4"/>
        <v>0</v>
      </c>
      <c r="M18" s="126">
        <f t="shared" si="4"/>
        <v>0</v>
      </c>
      <c r="N18" s="126">
        <f t="shared" si="4"/>
        <v>100000</v>
      </c>
      <c r="O18" s="126">
        <f t="shared" si="4"/>
        <v>220000</v>
      </c>
      <c r="P18" s="126">
        <f t="shared" si="4"/>
        <v>0</v>
      </c>
      <c r="Q18" s="126">
        <f t="shared" si="4"/>
        <v>80000</v>
      </c>
      <c r="R18" s="126">
        <f t="shared" si="4"/>
        <v>220000</v>
      </c>
      <c r="S18" s="126">
        <f t="shared" si="4"/>
        <v>312000</v>
      </c>
      <c r="T18" s="126">
        <f t="shared" si="4"/>
        <v>3597300</v>
      </c>
      <c r="U18" s="126">
        <f>SUM(U14:U17)</f>
        <v>0</v>
      </c>
      <c r="V18" s="39">
        <f t="shared" si="1"/>
        <v>4579300</v>
      </c>
      <c r="W18" s="111"/>
      <c r="X18" s="111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28" customFormat="1" ht="66.75" customHeight="1" x14ac:dyDescent="0.2">
      <c r="A19" s="35"/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28" customFormat="1" ht="35.25" customHeight="1" x14ac:dyDescent="0.2">
      <c r="A20" s="35"/>
      <c r="B20" s="339" t="s">
        <v>45</v>
      </c>
      <c r="C20" s="340"/>
      <c r="D20" s="340"/>
      <c r="E20" s="340"/>
      <c r="F20" s="340"/>
      <c r="G20" s="31"/>
      <c r="H20" s="31"/>
      <c r="I20" s="31"/>
      <c r="J20" s="339" t="s">
        <v>363</v>
      </c>
      <c r="K20" s="340"/>
      <c r="L20" s="340"/>
      <c r="M20" s="340"/>
      <c r="N20" s="340"/>
      <c r="O20" s="33"/>
      <c r="P20" s="33"/>
      <c r="Q20" s="33"/>
      <c r="R20" s="33"/>
      <c r="S20" s="33"/>
      <c r="T20" s="33"/>
      <c r="U20" s="32"/>
      <c r="V20" s="31"/>
      <c r="W20" s="31"/>
      <c r="X20" s="30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x14ac:dyDescent="0.2">
      <c r="A21" s="18"/>
      <c r="C21" s="20"/>
      <c r="D21" s="20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23" customFormat="1" ht="64.5" customHeight="1" x14ac:dyDescent="0.3">
      <c r="A22" s="27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26"/>
      <c r="Q22" s="26"/>
      <c r="R22" s="26"/>
      <c r="S22" s="26"/>
      <c r="T22" s="26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40" x14ac:dyDescent="0.2">
      <c r="A23" s="1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x14ac:dyDescent="0.2">
      <c r="A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x14ac:dyDescent="0.2">
      <c r="A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40" ht="15.75" x14ac:dyDescent="0.25">
      <c r="A26" s="18"/>
      <c r="B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40" x14ac:dyDescent="0.2">
      <c r="A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40" x14ac:dyDescent="0.2">
      <c r="A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40" x14ac:dyDescent="0.2">
      <c r="A29" s="18"/>
      <c r="C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40" x14ac:dyDescent="0.2">
      <c r="A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40" x14ac:dyDescent="0.2">
      <c r="A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40" x14ac:dyDescent="0.2">
      <c r="A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x14ac:dyDescent="0.2">
      <c r="A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x14ac:dyDescent="0.2">
      <c r="A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x14ac:dyDescent="0.2">
      <c r="A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x14ac:dyDescent="0.2">
      <c r="A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x14ac:dyDescent="0.2">
      <c r="A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x14ac:dyDescent="0.2">
      <c r="A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x14ac:dyDescent="0.2">
      <c r="A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x14ac:dyDescent="0.2">
      <c r="A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x14ac:dyDescent="0.2">
      <c r="A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x14ac:dyDescent="0.2">
      <c r="A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x14ac:dyDescent="0.2">
      <c r="A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x14ac:dyDescent="0.2">
      <c r="A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x14ac:dyDescent="0.2">
      <c r="A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x14ac:dyDescent="0.2">
      <c r="A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x14ac:dyDescent="0.2">
      <c r="A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x14ac:dyDescent="0.2">
      <c r="A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x14ac:dyDescent="0.2">
      <c r="A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x14ac:dyDescent="0.2">
      <c r="A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x14ac:dyDescent="0.2">
      <c r="A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x14ac:dyDescent="0.2">
      <c r="A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x14ac:dyDescent="0.2">
      <c r="A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x14ac:dyDescent="0.2">
      <c r="A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x14ac:dyDescent="0.2">
      <c r="A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x14ac:dyDescent="0.2">
      <c r="A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x14ac:dyDescent="0.2">
      <c r="A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x14ac:dyDescent="0.2">
      <c r="A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x14ac:dyDescent="0.2">
      <c r="A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x14ac:dyDescent="0.2">
      <c r="A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x14ac:dyDescent="0.2">
      <c r="A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x14ac:dyDescent="0.2">
      <c r="A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x14ac:dyDescent="0.2">
      <c r="A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x14ac:dyDescent="0.2">
      <c r="A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x14ac:dyDescent="0.2">
      <c r="A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x14ac:dyDescent="0.2">
      <c r="A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x14ac:dyDescent="0.2">
      <c r="A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x14ac:dyDescent="0.2">
      <c r="A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x14ac:dyDescent="0.2">
      <c r="A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x14ac:dyDescent="0.2">
      <c r="A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x14ac:dyDescent="0.2">
      <c r="A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x14ac:dyDescent="0.2">
      <c r="A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x14ac:dyDescent="0.2">
      <c r="A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x14ac:dyDescent="0.2">
      <c r="A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x14ac:dyDescent="0.2">
      <c r="A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x14ac:dyDescent="0.2">
      <c r="A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x14ac:dyDescent="0.2">
      <c r="A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x14ac:dyDescent="0.2">
      <c r="A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x14ac:dyDescent="0.2">
      <c r="A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x14ac:dyDescent="0.2">
      <c r="A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x14ac:dyDescent="0.2">
      <c r="A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x14ac:dyDescent="0.2">
      <c r="A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x14ac:dyDescent="0.2">
      <c r="A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x14ac:dyDescent="0.2">
      <c r="A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x14ac:dyDescent="0.2">
      <c r="A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x14ac:dyDescent="0.2">
      <c r="A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x14ac:dyDescent="0.2">
      <c r="A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x14ac:dyDescent="0.2">
      <c r="A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x14ac:dyDescent="0.2">
      <c r="A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x14ac:dyDescent="0.2">
      <c r="A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x14ac:dyDescent="0.2">
      <c r="A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x14ac:dyDescent="0.2">
      <c r="A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x14ac:dyDescent="0.2">
      <c r="A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x14ac:dyDescent="0.2">
      <c r="A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x14ac:dyDescent="0.2">
      <c r="A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x14ac:dyDescent="0.2">
      <c r="A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x14ac:dyDescent="0.2">
      <c r="A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x14ac:dyDescent="0.2">
      <c r="A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x14ac:dyDescent="0.2">
      <c r="A99" s="18"/>
    </row>
    <row r="100" spans="1:39" x14ac:dyDescent="0.2">
      <c r="A100" s="18"/>
    </row>
    <row r="101" spans="1:39" x14ac:dyDescent="0.2">
      <c r="A101" s="18"/>
    </row>
    <row r="102" spans="1:39" x14ac:dyDescent="0.2">
      <c r="A102" s="18"/>
    </row>
    <row r="103" spans="1:39" x14ac:dyDescent="0.2">
      <c r="A103" s="18"/>
    </row>
    <row r="104" spans="1:39" x14ac:dyDescent="0.2">
      <c r="A104" s="18"/>
    </row>
    <row r="105" spans="1:39" x14ac:dyDescent="0.2">
      <c r="A105" s="18"/>
    </row>
    <row r="106" spans="1:39" x14ac:dyDescent="0.2">
      <c r="A106" s="18"/>
    </row>
    <row r="107" spans="1:39" x14ac:dyDescent="0.2">
      <c r="A107" s="18"/>
    </row>
    <row r="108" spans="1:39" x14ac:dyDescent="0.2">
      <c r="A108" s="18"/>
    </row>
    <row r="109" spans="1:39" x14ac:dyDescent="0.2">
      <c r="A109" s="18"/>
    </row>
    <row r="110" spans="1:39" x14ac:dyDescent="0.2">
      <c r="A110" s="18"/>
    </row>
    <row r="111" spans="1:39" x14ac:dyDescent="0.2">
      <c r="A111" s="18"/>
    </row>
    <row r="112" spans="1:39" x14ac:dyDescent="0.2">
      <c r="A112" s="18"/>
    </row>
    <row r="113" spans="1:1" x14ac:dyDescent="0.2">
      <c r="A113" s="18"/>
    </row>
    <row r="114" spans="1:1" x14ac:dyDescent="0.2">
      <c r="A114" s="18"/>
    </row>
    <row r="115" spans="1:1" x14ac:dyDescent="0.2">
      <c r="A115" s="18"/>
    </row>
    <row r="116" spans="1:1" x14ac:dyDescent="0.2">
      <c r="A116" s="18"/>
    </row>
    <row r="117" spans="1:1" x14ac:dyDescent="0.2">
      <c r="A117" s="18"/>
    </row>
    <row r="118" spans="1:1" x14ac:dyDescent="0.2">
      <c r="A118" s="18"/>
    </row>
    <row r="119" spans="1:1" x14ac:dyDescent="0.2">
      <c r="A119" s="18"/>
    </row>
    <row r="120" spans="1:1" x14ac:dyDescent="0.2">
      <c r="A120" s="18"/>
    </row>
    <row r="121" spans="1:1" x14ac:dyDescent="0.2">
      <c r="A121" s="18"/>
    </row>
    <row r="122" spans="1:1" x14ac:dyDescent="0.2">
      <c r="A122" s="18"/>
    </row>
    <row r="123" spans="1:1" x14ac:dyDescent="0.2">
      <c r="A123" s="18"/>
    </row>
    <row r="124" spans="1:1" x14ac:dyDescent="0.2">
      <c r="A124" s="18"/>
    </row>
    <row r="125" spans="1:1" x14ac:dyDescent="0.2">
      <c r="A125" s="18"/>
    </row>
    <row r="126" spans="1:1" x14ac:dyDescent="0.2">
      <c r="A126" s="18"/>
    </row>
    <row r="127" spans="1:1" x14ac:dyDescent="0.2">
      <c r="A127" s="18"/>
    </row>
    <row r="128" spans="1:1" x14ac:dyDescent="0.2">
      <c r="A128" s="18"/>
    </row>
    <row r="129" spans="1:1" x14ac:dyDescent="0.2">
      <c r="A129" s="18"/>
    </row>
    <row r="130" spans="1:1" x14ac:dyDescent="0.2">
      <c r="A130" s="18"/>
    </row>
    <row r="131" spans="1:1" x14ac:dyDescent="0.2">
      <c r="A131" s="18"/>
    </row>
    <row r="132" spans="1:1" x14ac:dyDescent="0.2">
      <c r="A132" s="18"/>
    </row>
    <row r="133" spans="1:1" x14ac:dyDescent="0.2">
      <c r="A133" s="18"/>
    </row>
    <row r="134" spans="1:1" x14ac:dyDescent="0.2">
      <c r="A134" s="18"/>
    </row>
    <row r="135" spans="1:1" x14ac:dyDescent="0.2">
      <c r="A135" s="18"/>
    </row>
    <row r="136" spans="1:1" x14ac:dyDescent="0.2">
      <c r="A136" s="18"/>
    </row>
    <row r="137" spans="1:1" x14ac:dyDescent="0.2">
      <c r="A137" s="18"/>
    </row>
    <row r="138" spans="1:1" x14ac:dyDescent="0.2">
      <c r="A138" s="18"/>
    </row>
    <row r="139" spans="1:1" x14ac:dyDescent="0.2">
      <c r="A139" s="18"/>
    </row>
    <row r="140" spans="1:1" x14ac:dyDescent="0.2">
      <c r="A140" s="18"/>
    </row>
    <row r="141" spans="1:1" x14ac:dyDescent="0.2">
      <c r="A141" s="18"/>
    </row>
    <row r="142" spans="1:1" x14ac:dyDescent="0.2">
      <c r="A142" s="18"/>
    </row>
    <row r="143" spans="1:1" x14ac:dyDescent="0.2">
      <c r="A143" s="18"/>
    </row>
    <row r="144" spans="1:1" x14ac:dyDescent="0.2">
      <c r="A144" s="18"/>
    </row>
    <row r="145" spans="1:1" x14ac:dyDescent="0.2">
      <c r="A145" s="18"/>
    </row>
    <row r="146" spans="1:1" x14ac:dyDescent="0.2">
      <c r="A146" s="18"/>
    </row>
    <row r="147" spans="1:1" x14ac:dyDescent="0.2">
      <c r="A147" s="18"/>
    </row>
    <row r="148" spans="1:1" x14ac:dyDescent="0.2">
      <c r="A148" s="18"/>
    </row>
    <row r="149" spans="1:1" x14ac:dyDescent="0.2">
      <c r="A149" s="18"/>
    </row>
    <row r="150" spans="1:1" x14ac:dyDescent="0.2">
      <c r="A150" s="18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8"/>
    </row>
    <row r="155" spans="1:1" x14ac:dyDescent="0.2">
      <c r="A155" s="18"/>
    </row>
    <row r="156" spans="1:1" x14ac:dyDescent="0.2">
      <c r="A156" s="18"/>
    </row>
    <row r="157" spans="1:1" x14ac:dyDescent="0.2">
      <c r="A157" s="18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  <row r="161" spans="1:1" x14ac:dyDescent="0.2">
      <c r="A161" s="18"/>
    </row>
    <row r="162" spans="1:1" x14ac:dyDescent="0.2">
      <c r="A162" s="18"/>
    </row>
    <row r="163" spans="1:1" x14ac:dyDescent="0.2">
      <c r="A163" s="18"/>
    </row>
    <row r="164" spans="1:1" x14ac:dyDescent="0.2">
      <c r="A164" s="18"/>
    </row>
    <row r="165" spans="1:1" x14ac:dyDescent="0.2">
      <c r="A165" s="18"/>
    </row>
    <row r="166" spans="1:1" x14ac:dyDescent="0.2">
      <c r="A166" s="18"/>
    </row>
    <row r="167" spans="1:1" x14ac:dyDescent="0.2">
      <c r="A167" s="18"/>
    </row>
    <row r="168" spans="1:1" x14ac:dyDescent="0.2">
      <c r="A168" s="18"/>
    </row>
    <row r="169" spans="1:1" x14ac:dyDescent="0.2">
      <c r="A169" s="18"/>
    </row>
    <row r="170" spans="1:1" x14ac:dyDescent="0.2">
      <c r="A170" s="18"/>
    </row>
    <row r="171" spans="1:1" x14ac:dyDescent="0.2">
      <c r="A171" s="18"/>
    </row>
    <row r="172" spans="1:1" x14ac:dyDescent="0.2">
      <c r="A172" s="18"/>
    </row>
    <row r="173" spans="1:1" x14ac:dyDescent="0.2">
      <c r="A173" s="18"/>
    </row>
    <row r="174" spans="1:1" x14ac:dyDescent="0.2">
      <c r="A174" s="18"/>
    </row>
    <row r="175" spans="1:1" x14ac:dyDescent="0.2">
      <c r="A175" s="18"/>
    </row>
    <row r="176" spans="1:1" x14ac:dyDescent="0.2">
      <c r="A176" s="18"/>
    </row>
    <row r="177" spans="1:1" x14ac:dyDescent="0.2">
      <c r="A177" s="18"/>
    </row>
    <row r="178" spans="1:1" x14ac:dyDescent="0.2">
      <c r="A178" s="18"/>
    </row>
    <row r="179" spans="1:1" x14ac:dyDescent="0.2">
      <c r="A179" s="18"/>
    </row>
    <row r="180" spans="1:1" x14ac:dyDescent="0.2">
      <c r="A180" s="18"/>
    </row>
    <row r="181" spans="1:1" x14ac:dyDescent="0.2">
      <c r="A181" s="18"/>
    </row>
    <row r="182" spans="1:1" x14ac:dyDescent="0.2">
      <c r="A182" s="18"/>
    </row>
    <row r="183" spans="1:1" x14ac:dyDescent="0.2">
      <c r="A183" s="18"/>
    </row>
    <row r="184" spans="1:1" x14ac:dyDescent="0.2">
      <c r="A184" s="18"/>
    </row>
    <row r="185" spans="1:1" x14ac:dyDescent="0.2">
      <c r="A185" s="18"/>
    </row>
    <row r="186" spans="1:1" x14ac:dyDescent="0.2">
      <c r="A186" s="18"/>
    </row>
    <row r="187" spans="1:1" x14ac:dyDescent="0.2">
      <c r="A187" s="18"/>
    </row>
    <row r="188" spans="1:1" x14ac:dyDescent="0.2">
      <c r="A188" s="18"/>
    </row>
    <row r="189" spans="1:1" x14ac:dyDescent="0.2">
      <c r="A189" s="18"/>
    </row>
    <row r="190" spans="1:1" x14ac:dyDescent="0.2">
      <c r="A190" s="18"/>
    </row>
    <row r="191" spans="1:1" x14ac:dyDescent="0.2">
      <c r="A191" s="18"/>
    </row>
    <row r="192" spans="1:1" x14ac:dyDescent="0.2">
      <c r="A192" s="18"/>
    </row>
    <row r="193" spans="1:1" x14ac:dyDescent="0.2">
      <c r="A193" s="18"/>
    </row>
    <row r="194" spans="1:1" x14ac:dyDescent="0.2">
      <c r="A194" s="18"/>
    </row>
    <row r="195" spans="1:1" x14ac:dyDescent="0.2">
      <c r="A195" s="18"/>
    </row>
    <row r="196" spans="1:1" x14ac:dyDescent="0.2">
      <c r="A196" s="18"/>
    </row>
    <row r="197" spans="1:1" x14ac:dyDescent="0.2">
      <c r="A197" s="18"/>
    </row>
    <row r="198" spans="1:1" x14ac:dyDescent="0.2">
      <c r="A198" s="18"/>
    </row>
    <row r="199" spans="1:1" x14ac:dyDescent="0.2">
      <c r="A199" s="18"/>
    </row>
    <row r="200" spans="1:1" x14ac:dyDescent="0.2">
      <c r="A200" s="18"/>
    </row>
    <row r="201" spans="1:1" x14ac:dyDescent="0.2">
      <c r="A201" s="18"/>
    </row>
    <row r="202" spans="1:1" x14ac:dyDescent="0.2">
      <c r="A202" s="18"/>
    </row>
    <row r="203" spans="1:1" x14ac:dyDescent="0.2">
      <c r="A203" s="18"/>
    </row>
    <row r="204" spans="1:1" x14ac:dyDescent="0.2">
      <c r="A204" s="18"/>
    </row>
    <row r="205" spans="1:1" x14ac:dyDescent="0.2">
      <c r="A205" s="18"/>
    </row>
    <row r="206" spans="1:1" x14ac:dyDescent="0.2">
      <c r="A206" s="18"/>
    </row>
    <row r="207" spans="1:1" x14ac:dyDescent="0.2">
      <c r="A207" s="18"/>
    </row>
    <row r="208" spans="1:1" x14ac:dyDescent="0.2">
      <c r="A208" s="18"/>
    </row>
    <row r="209" spans="1:1" x14ac:dyDescent="0.2">
      <c r="A209" s="18"/>
    </row>
    <row r="210" spans="1:1" x14ac:dyDescent="0.2">
      <c r="A210" s="18"/>
    </row>
    <row r="211" spans="1:1" x14ac:dyDescent="0.2">
      <c r="A211" s="18"/>
    </row>
    <row r="212" spans="1:1" x14ac:dyDescent="0.2">
      <c r="A212" s="18"/>
    </row>
    <row r="213" spans="1:1" x14ac:dyDescent="0.2">
      <c r="A213" s="18"/>
    </row>
    <row r="214" spans="1:1" x14ac:dyDescent="0.2">
      <c r="A214" s="18"/>
    </row>
    <row r="215" spans="1:1" x14ac:dyDescent="0.2">
      <c r="A215" s="18"/>
    </row>
    <row r="216" spans="1:1" x14ac:dyDescent="0.2">
      <c r="A216" s="18"/>
    </row>
    <row r="217" spans="1:1" x14ac:dyDescent="0.2">
      <c r="A217" s="18"/>
    </row>
    <row r="218" spans="1:1" x14ac:dyDescent="0.2">
      <c r="A218" s="18"/>
    </row>
    <row r="219" spans="1:1" x14ac:dyDescent="0.2">
      <c r="A219" s="18"/>
    </row>
    <row r="220" spans="1:1" x14ac:dyDescent="0.2">
      <c r="A220" s="18"/>
    </row>
    <row r="221" spans="1:1" x14ac:dyDescent="0.2">
      <c r="A221" s="18"/>
    </row>
    <row r="222" spans="1:1" x14ac:dyDescent="0.2">
      <c r="A222" s="18"/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  <row r="226" spans="1:1" x14ac:dyDescent="0.2">
      <c r="A226" s="18"/>
    </row>
    <row r="227" spans="1:1" x14ac:dyDescent="0.2">
      <c r="A227" s="18"/>
    </row>
    <row r="228" spans="1:1" x14ac:dyDescent="0.2">
      <c r="A228" s="18"/>
    </row>
    <row r="229" spans="1:1" x14ac:dyDescent="0.2">
      <c r="A229" s="18"/>
    </row>
    <row r="230" spans="1:1" x14ac:dyDescent="0.2">
      <c r="A230" s="18"/>
    </row>
    <row r="231" spans="1:1" x14ac:dyDescent="0.2">
      <c r="A231" s="18"/>
    </row>
    <row r="232" spans="1:1" x14ac:dyDescent="0.2">
      <c r="A232" s="18"/>
    </row>
    <row r="233" spans="1:1" x14ac:dyDescent="0.2">
      <c r="A233" s="18"/>
    </row>
    <row r="234" spans="1:1" x14ac:dyDescent="0.2">
      <c r="A234" s="18"/>
    </row>
    <row r="235" spans="1:1" x14ac:dyDescent="0.2">
      <c r="A235" s="18"/>
    </row>
    <row r="236" spans="1:1" x14ac:dyDescent="0.2">
      <c r="A236" s="18"/>
    </row>
    <row r="237" spans="1:1" x14ac:dyDescent="0.2">
      <c r="A237" s="18"/>
    </row>
    <row r="238" spans="1:1" x14ac:dyDescent="0.2">
      <c r="A238" s="18"/>
    </row>
    <row r="239" spans="1:1" x14ac:dyDescent="0.2">
      <c r="A239" s="18"/>
    </row>
    <row r="240" spans="1:1" x14ac:dyDescent="0.2">
      <c r="A240" s="18"/>
    </row>
    <row r="241" spans="1:1" x14ac:dyDescent="0.2">
      <c r="A241" s="18"/>
    </row>
    <row r="242" spans="1:1" x14ac:dyDescent="0.2">
      <c r="A242" s="18"/>
    </row>
    <row r="243" spans="1:1" x14ac:dyDescent="0.2">
      <c r="A243" s="18"/>
    </row>
    <row r="244" spans="1:1" x14ac:dyDescent="0.2">
      <c r="A244" s="18"/>
    </row>
    <row r="245" spans="1:1" x14ac:dyDescent="0.2">
      <c r="A245" s="18"/>
    </row>
    <row r="246" spans="1:1" x14ac:dyDescent="0.2">
      <c r="A246" s="18"/>
    </row>
    <row r="247" spans="1:1" x14ac:dyDescent="0.2">
      <c r="A247" s="18"/>
    </row>
    <row r="248" spans="1:1" x14ac:dyDescent="0.2">
      <c r="A248" s="18"/>
    </row>
    <row r="249" spans="1:1" x14ac:dyDescent="0.2">
      <c r="A249" s="18"/>
    </row>
    <row r="250" spans="1:1" x14ac:dyDescent="0.2">
      <c r="A250" s="18"/>
    </row>
    <row r="251" spans="1:1" x14ac:dyDescent="0.2">
      <c r="A251" s="18"/>
    </row>
    <row r="252" spans="1:1" x14ac:dyDescent="0.2">
      <c r="A252" s="18"/>
    </row>
    <row r="253" spans="1:1" x14ac:dyDescent="0.2">
      <c r="A253" s="18"/>
    </row>
    <row r="254" spans="1:1" x14ac:dyDescent="0.2">
      <c r="A254" s="18"/>
    </row>
    <row r="255" spans="1:1" x14ac:dyDescent="0.2">
      <c r="A255" s="18"/>
    </row>
    <row r="256" spans="1:1" x14ac:dyDescent="0.2">
      <c r="A256" s="18"/>
    </row>
    <row r="257" spans="1:1" x14ac:dyDescent="0.2">
      <c r="A257" s="18"/>
    </row>
  </sheetData>
  <mergeCells count="22">
    <mergeCell ref="C22:O22"/>
    <mergeCell ref="B2:J2"/>
    <mergeCell ref="A4:X4"/>
    <mergeCell ref="A6:A11"/>
    <mergeCell ref="B6:B11"/>
    <mergeCell ref="X6:X11"/>
    <mergeCell ref="J7:U7"/>
    <mergeCell ref="U8:U11"/>
    <mergeCell ref="T8:T12"/>
    <mergeCell ref="J6:V6"/>
    <mergeCell ref="I7:I12"/>
    <mergeCell ref="V7:V12"/>
    <mergeCell ref="S1:X1"/>
    <mergeCell ref="B20:F20"/>
    <mergeCell ref="C6:I6"/>
    <mergeCell ref="J8:S11"/>
    <mergeCell ref="J20:N20"/>
    <mergeCell ref="H8:H11"/>
    <mergeCell ref="C7:C11"/>
    <mergeCell ref="D8:G11"/>
    <mergeCell ref="D7:H7"/>
    <mergeCell ref="W8:W11"/>
  </mergeCells>
  <printOptions horizontalCentered="1"/>
  <pageMargins left="0.39370078740157483" right="0.19685039370078741" top="0.86614173228346458" bottom="0.19685039370078741" header="0.31496062992125984" footer="0.19685039370078741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5" zoomScaleNormal="75" zoomScaleSheetLayoutView="75" workbookViewId="0">
      <selection activeCell="D15" sqref="D15:D16"/>
    </sheetView>
  </sheetViews>
  <sheetFormatPr defaultColWidth="7.85546875" defaultRowHeight="12.75" x14ac:dyDescent="0.2"/>
  <cols>
    <col min="1" max="1" width="15.28515625" style="51" customWidth="1"/>
    <col min="2" max="2" width="14.85546875" style="51" customWidth="1"/>
    <col min="3" max="3" width="17.7109375" style="51" customWidth="1"/>
    <col min="4" max="4" width="48.7109375" style="51" customWidth="1"/>
    <col min="5" max="5" width="37.5703125" style="51" customWidth="1"/>
    <col min="6" max="6" width="16.5703125" style="51" customWidth="1"/>
    <col min="7" max="7" width="16" style="51" customWidth="1"/>
    <col min="8" max="9" width="15.5703125" style="51" customWidth="1"/>
    <col min="10" max="10" width="19.5703125" style="51" customWidth="1"/>
    <col min="11" max="11" width="15.5703125" style="51" customWidth="1"/>
    <col min="12" max="16384" width="7.85546875" style="50"/>
  </cols>
  <sheetData>
    <row r="1" spans="1:11" s="65" customFormat="1" ht="22.5" customHeight="1" x14ac:dyDescent="0.25">
      <c r="A1" s="254"/>
      <c r="B1" s="79"/>
      <c r="C1" s="79"/>
      <c r="D1" s="79"/>
      <c r="E1" s="79"/>
      <c r="F1" s="79"/>
      <c r="G1" s="399" t="s">
        <v>292</v>
      </c>
      <c r="H1" s="400"/>
      <c r="I1" s="400"/>
      <c r="J1" s="400"/>
      <c r="K1" s="400"/>
    </row>
    <row r="2" spans="1:11" ht="51" customHeight="1" x14ac:dyDescent="0.2">
      <c r="C2" s="274" t="s">
        <v>326</v>
      </c>
      <c r="D2" s="78"/>
      <c r="G2" s="397" t="s">
        <v>365</v>
      </c>
      <c r="H2" s="398"/>
      <c r="I2" s="398"/>
      <c r="J2" s="398"/>
      <c r="K2" s="398"/>
    </row>
    <row r="3" spans="1:11" ht="67.5" customHeight="1" x14ac:dyDescent="0.2">
      <c r="A3" s="395" t="s">
        <v>366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8.75" x14ac:dyDescent="0.3">
      <c r="A4" s="401"/>
      <c r="B4" s="402"/>
      <c r="C4" s="402"/>
      <c r="D4" s="77"/>
      <c r="E4" s="75"/>
      <c r="F4" s="75"/>
      <c r="G4" s="76"/>
      <c r="H4" s="75"/>
      <c r="I4" s="75"/>
      <c r="J4" s="75"/>
      <c r="K4" s="74" t="s">
        <v>241</v>
      </c>
    </row>
    <row r="5" spans="1:11" s="67" customFormat="1" ht="154.5" customHeight="1" x14ac:dyDescent="0.3">
      <c r="A5" s="134" t="s">
        <v>367</v>
      </c>
      <c r="B5" s="134" t="s">
        <v>333</v>
      </c>
      <c r="C5" s="134" t="s">
        <v>218</v>
      </c>
      <c r="D5" s="73" t="s">
        <v>368</v>
      </c>
      <c r="E5" s="72" t="s">
        <v>369</v>
      </c>
      <c r="F5" s="72" t="s">
        <v>370</v>
      </c>
      <c r="G5" s="72" t="s">
        <v>371</v>
      </c>
      <c r="H5" s="72" t="s">
        <v>273</v>
      </c>
      <c r="I5" s="72" t="s">
        <v>372</v>
      </c>
      <c r="J5" s="72" t="s">
        <v>373</v>
      </c>
      <c r="K5" s="72" t="s">
        <v>374</v>
      </c>
    </row>
    <row r="6" spans="1:11" s="68" customFormat="1" ht="20.25" customHeight="1" x14ac:dyDescent="0.2">
      <c r="A6" s="71" t="s">
        <v>240</v>
      </c>
      <c r="B6" s="71" t="s">
        <v>239</v>
      </c>
      <c r="C6" s="71" t="s">
        <v>238</v>
      </c>
      <c r="D6" s="70">
        <v>4</v>
      </c>
      <c r="E6" s="69">
        <v>5</v>
      </c>
      <c r="F6" s="69">
        <v>6</v>
      </c>
      <c r="G6" s="69">
        <v>7</v>
      </c>
      <c r="H6" s="69">
        <v>8</v>
      </c>
      <c r="I6" s="69"/>
      <c r="J6" s="69"/>
      <c r="K6" s="69">
        <v>9</v>
      </c>
    </row>
    <row r="7" spans="1:11" s="67" customFormat="1" ht="46.5" customHeight="1" x14ac:dyDescent="0.3">
      <c r="A7" s="275" t="s">
        <v>211</v>
      </c>
      <c r="B7" s="276"/>
      <c r="C7" s="276"/>
      <c r="D7" s="317" t="s">
        <v>424</v>
      </c>
      <c r="E7" s="277"/>
      <c r="F7" s="278"/>
      <c r="G7" s="278"/>
      <c r="H7" s="279">
        <f>H8</f>
        <v>4335400</v>
      </c>
      <c r="I7" s="279"/>
      <c r="J7" s="279"/>
      <c r="K7" s="278"/>
    </row>
    <row r="8" spans="1:11" s="67" customFormat="1" ht="41.25" customHeight="1" x14ac:dyDescent="0.3">
      <c r="A8" s="276" t="s">
        <v>210</v>
      </c>
      <c r="B8" s="276"/>
      <c r="C8" s="276"/>
      <c r="D8" s="317" t="s">
        <v>424</v>
      </c>
      <c r="E8" s="280"/>
      <c r="F8" s="280"/>
      <c r="G8" s="280"/>
      <c r="H8" s="281">
        <f>H9+H10+H11+H12+H13+H14</f>
        <v>4335400</v>
      </c>
      <c r="I8" s="281"/>
      <c r="J8" s="281"/>
      <c r="K8" s="280"/>
    </row>
    <row r="9" spans="1:11" s="65" customFormat="1" ht="87" customHeight="1" x14ac:dyDescent="0.25">
      <c r="A9" s="165" t="s">
        <v>209</v>
      </c>
      <c r="B9" s="166" t="s">
        <v>208</v>
      </c>
      <c r="C9" s="165" t="s">
        <v>66</v>
      </c>
      <c r="D9" s="139" t="s">
        <v>207</v>
      </c>
      <c r="E9" s="167" t="s">
        <v>236</v>
      </c>
      <c r="F9" s="168"/>
      <c r="G9" s="168"/>
      <c r="H9" s="173">
        <v>235400</v>
      </c>
      <c r="I9" s="173"/>
      <c r="J9" s="173"/>
      <c r="K9" s="167"/>
    </row>
    <row r="10" spans="1:11" s="65" customFormat="1" ht="63" customHeight="1" x14ac:dyDescent="0.25">
      <c r="A10" s="282" t="s">
        <v>192</v>
      </c>
      <c r="B10" s="282" t="s">
        <v>191</v>
      </c>
      <c r="C10" s="283" t="s">
        <v>190</v>
      </c>
      <c r="D10" s="252" t="s">
        <v>189</v>
      </c>
      <c r="E10" s="167" t="s">
        <v>236</v>
      </c>
      <c r="F10" s="141"/>
      <c r="G10" s="141"/>
      <c r="H10" s="172">
        <v>2600000</v>
      </c>
      <c r="I10" s="172"/>
      <c r="J10" s="172"/>
      <c r="K10" s="140"/>
    </row>
    <row r="11" spans="1:11" ht="109.5" customHeight="1" x14ac:dyDescent="0.2">
      <c r="A11" s="304" t="s">
        <v>337</v>
      </c>
      <c r="B11" s="304" t="s">
        <v>338</v>
      </c>
      <c r="C11" s="305" t="s">
        <v>133</v>
      </c>
      <c r="D11" s="306" t="s">
        <v>339</v>
      </c>
      <c r="E11" s="307" t="s">
        <v>410</v>
      </c>
      <c r="F11" s="308"/>
      <c r="G11" s="308"/>
      <c r="H11" s="309">
        <v>578196</v>
      </c>
      <c r="I11" s="147"/>
      <c r="J11" s="147"/>
      <c r="K11" s="147"/>
    </row>
    <row r="12" spans="1:11" ht="78.75" customHeight="1" x14ac:dyDescent="0.2">
      <c r="A12" s="304" t="s">
        <v>337</v>
      </c>
      <c r="B12" s="304" t="s">
        <v>338</v>
      </c>
      <c r="C12" s="305" t="s">
        <v>133</v>
      </c>
      <c r="D12" s="306" t="s">
        <v>339</v>
      </c>
      <c r="E12" s="310" t="s">
        <v>411</v>
      </c>
      <c r="F12" s="147"/>
      <c r="G12" s="147"/>
      <c r="H12" s="147">
        <v>344418</v>
      </c>
      <c r="I12" s="147"/>
      <c r="J12" s="147"/>
      <c r="K12" s="147"/>
    </row>
    <row r="13" spans="1:11" ht="255" customHeight="1" x14ac:dyDescent="0.2">
      <c r="A13" s="304" t="s">
        <v>337</v>
      </c>
      <c r="B13" s="304" t="s">
        <v>338</v>
      </c>
      <c r="C13" s="305" t="s">
        <v>133</v>
      </c>
      <c r="D13" s="306" t="s">
        <v>339</v>
      </c>
      <c r="E13" s="310" t="s">
        <v>412</v>
      </c>
      <c r="F13" s="147"/>
      <c r="G13" s="147"/>
      <c r="H13" s="147">
        <v>500277</v>
      </c>
      <c r="I13" s="147"/>
      <c r="J13" s="147"/>
      <c r="K13" s="147"/>
    </row>
    <row r="14" spans="1:11" ht="53.25" customHeight="1" x14ac:dyDescent="0.2">
      <c r="A14" s="304" t="s">
        <v>337</v>
      </c>
      <c r="B14" s="304" t="s">
        <v>338</v>
      </c>
      <c r="C14" s="305" t="s">
        <v>133</v>
      </c>
      <c r="D14" s="306" t="s">
        <v>339</v>
      </c>
      <c r="E14" s="310" t="s">
        <v>413</v>
      </c>
      <c r="F14" s="147"/>
      <c r="G14" s="147"/>
      <c r="H14" s="147">
        <v>77109</v>
      </c>
      <c r="I14" s="147"/>
      <c r="J14" s="147"/>
      <c r="K14" s="147"/>
    </row>
    <row r="15" spans="1:11" s="64" customFormat="1" ht="44.25" customHeight="1" x14ac:dyDescent="0.2">
      <c r="A15" s="275" t="s">
        <v>166</v>
      </c>
      <c r="B15" s="225"/>
      <c r="C15" s="275"/>
      <c r="D15" s="318" t="s">
        <v>237</v>
      </c>
      <c r="E15" s="284"/>
      <c r="F15" s="285"/>
      <c r="G15" s="285"/>
      <c r="H15" s="281">
        <f>H16</f>
        <v>2321500</v>
      </c>
      <c r="I15" s="281"/>
      <c r="J15" s="281"/>
      <c r="K15" s="285"/>
    </row>
    <row r="16" spans="1:11" s="64" customFormat="1" ht="39.75" customHeight="1" x14ac:dyDescent="0.2">
      <c r="A16" s="275" t="s">
        <v>165</v>
      </c>
      <c r="B16" s="225"/>
      <c r="C16" s="275"/>
      <c r="D16" s="318" t="s">
        <v>237</v>
      </c>
      <c r="E16" s="284"/>
      <c r="F16" s="285"/>
      <c r="G16" s="285"/>
      <c r="H16" s="281">
        <f>H17+H18+H19+H20+H21</f>
        <v>2321500</v>
      </c>
      <c r="I16" s="281"/>
      <c r="J16" s="281"/>
      <c r="K16" s="285"/>
    </row>
    <row r="17" spans="1:11" ht="37.5" customHeight="1" x14ac:dyDescent="0.2">
      <c r="A17" s="282" t="s">
        <v>162</v>
      </c>
      <c r="B17" s="282" t="s">
        <v>161</v>
      </c>
      <c r="C17" s="283" t="s">
        <v>160</v>
      </c>
      <c r="D17" s="252" t="s">
        <v>159</v>
      </c>
      <c r="E17" s="167" t="s">
        <v>236</v>
      </c>
      <c r="F17" s="174"/>
      <c r="G17" s="172"/>
      <c r="H17" s="172">
        <v>642500</v>
      </c>
      <c r="I17" s="172"/>
      <c r="J17" s="172"/>
      <c r="K17" s="140"/>
    </row>
    <row r="18" spans="1:11" ht="78.75" customHeight="1" x14ac:dyDescent="0.2">
      <c r="A18" s="282" t="s">
        <v>156</v>
      </c>
      <c r="B18" s="282" t="s">
        <v>115</v>
      </c>
      <c r="C18" s="283" t="s">
        <v>158</v>
      </c>
      <c r="D18" s="252" t="s">
        <v>157</v>
      </c>
      <c r="E18" s="142" t="s">
        <v>375</v>
      </c>
      <c r="F18" s="141"/>
      <c r="G18" s="141"/>
      <c r="H18" s="172">
        <v>1059000</v>
      </c>
      <c r="I18" s="172"/>
      <c r="J18" s="172"/>
      <c r="K18" s="140"/>
    </row>
    <row r="19" spans="1:11" ht="78.75" customHeight="1" x14ac:dyDescent="0.2">
      <c r="A19" s="282" t="s">
        <v>156</v>
      </c>
      <c r="B19" s="282" t="s">
        <v>115</v>
      </c>
      <c r="C19" s="283" t="s">
        <v>158</v>
      </c>
      <c r="D19" s="252" t="s">
        <v>157</v>
      </c>
      <c r="E19" s="142" t="s">
        <v>376</v>
      </c>
      <c r="F19" s="141"/>
      <c r="G19" s="141"/>
      <c r="H19" s="172">
        <v>150000</v>
      </c>
      <c r="I19" s="172"/>
      <c r="J19" s="172"/>
      <c r="K19" s="140"/>
    </row>
    <row r="20" spans="1:11" ht="78.75" customHeight="1" x14ac:dyDescent="0.2">
      <c r="A20" s="282" t="s">
        <v>156</v>
      </c>
      <c r="B20" s="282" t="s">
        <v>115</v>
      </c>
      <c r="C20" s="283" t="s">
        <v>158</v>
      </c>
      <c r="D20" s="252" t="s">
        <v>157</v>
      </c>
      <c r="E20" s="142" t="s">
        <v>377</v>
      </c>
      <c r="F20" s="141"/>
      <c r="G20" s="141"/>
      <c r="H20" s="172">
        <v>60000</v>
      </c>
      <c r="I20" s="172"/>
      <c r="J20" s="172"/>
      <c r="K20" s="140"/>
    </row>
    <row r="21" spans="1:11" ht="78.75" customHeight="1" x14ac:dyDescent="0.2">
      <c r="A21" s="282" t="s">
        <v>156</v>
      </c>
      <c r="B21" s="282" t="s">
        <v>115</v>
      </c>
      <c r="C21" s="283" t="s">
        <v>158</v>
      </c>
      <c r="D21" s="252" t="s">
        <v>157</v>
      </c>
      <c r="E21" s="142" t="s">
        <v>378</v>
      </c>
      <c r="F21" s="141"/>
      <c r="G21" s="141"/>
      <c r="H21" s="172">
        <v>410000</v>
      </c>
      <c r="I21" s="172"/>
      <c r="J21" s="172"/>
      <c r="K21" s="140"/>
    </row>
    <row r="22" spans="1:11" s="66" customFormat="1" ht="54" hidden="1" customHeight="1" x14ac:dyDescent="0.35">
      <c r="A22" s="135" t="s">
        <v>131</v>
      </c>
      <c r="B22" s="152"/>
      <c r="C22" s="135"/>
      <c r="D22" s="155" t="s">
        <v>129</v>
      </c>
      <c r="E22" s="142"/>
      <c r="F22" s="136"/>
      <c r="G22" s="153"/>
      <c r="H22" s="175">
        <f>H23</f>
        <v>0</v>
      </c>
      <c r="I22" s="175"/>
      <c r="J22" s="175"/>
      <c r="K22" s="153"/>
    </row>
    <row r="23" spans="1:11" s="65" customFormat="1" ht="54" hidden="1" customHeight="1" x14ac:dyDescent="0.25">
      <c r="A23" s="135" t="s">
        <v>130</v>
      </c>
      <c r="B23" s="144"/>
      <c r="C23" s="145"/>
      <c r="D23" s="155" t="s">
        <v>129</v>
      </c>
      <c r="E23" s="140"/>
      <c r="F23" s="141"/>
      <c r="G23" s="141"/>
      <c r="H23" s="175">
        <f>H24+H25</f>
        <v>0</v>
      </c>
      <c r="I23" s="175"/>
      <c r="J23" s="175"/>
      <c r="K23" s="140"/>
    </row>
    <row r="24" spans="1:11" s="65" customFormat="1" ht="83.25" hidden="1" customHeight="1" x14ac:dyDescent="0.25">
      <c r="A24" s="169"/>
      <c r="B24" s="169"/>
      <c r="C24" s="170"/>
      <c r="D24" s="171"/>
      <c r="E24" s="167"/>
      <c r="F24" s="141"/>
      <c r="G24" s="141"/>
      <c r="H24" s="176"/>
      <c r="I24" s="176"/>
      <c r="J24" s="176"/>
      <c r="K24" s="140"/>
    </row>
    <row r="25" spans="1:11" s="65" customFormat="1" ht="60" hidden="1" customHeight="1" x14ac:dyDescent="0.25">
      <c r="A25" s="169"/>
      <c r="B25" s="169"/>
      <c r="C25" s="170"/>
      <c r="D25" s="171"/>
      <c r="E25" s="140"/>
      <c r="F25" s="141"/>
      <c r="G25" s="141"/>
      <c r="H25" s="176"/>
      <c r="I25" s="176"/>
      <c r="J25" s="176"/>
      <c r="K25" s="140"/>
    </row>
    <row r="26" spans="1:11" s="64" customFormat="1" ht="47.25" customHeight="1" x14ac:dyDescent="0.2">
      <c r="A26" s="225">
        <v>1000000</v>
      </c>
      <c r="B26" s="286"/>
      <c r="C26" s="276"/>
      <c r="D26" s="316" t="s">
        <v>96</v>
      </c>
      <c r="E26" s="287"/>
      <c r="F26" s="278"/>
      <c r="G26" s="288"/>
      <c r="H26" s="279">
        <f>H27</f>
        <v>22000</v>
      </c>
      <c r="I26" s="279"/>
      <c r="J26" s="279"/>
      <c r="K26" s="288"/>
    </row>
    <row r="27" spans="1:11" ht="48.75" customHeight="1" x14ac:dyDescent="0.2">
      <c r="A27" s="225">
        <v>1010000</v>
      </c>
      <c r="B27" s="286"/>
      <c r="C27" s="276"/>
      <c r="D27" s="316" t="s">
        <v>96</v>
      </c>
      <c r="E27" s="289"/>
      <c r="F27" s="290"/>
      <c r="G27" s="290"/>
      <c r="H27" s="279">
        <f>H28</f>
        <v>22000</v>
      </c>
      <c r="I27" s="279"/>
      <c r="J27" s="279"/>
      <c r="K27" s="288"/>
    </row>
    <row r="28" spans="1:11" ht="40.5" customHeight="1" x14ac:dyDescent="0.2">
      <c r="A28" s="137" t="s">
        <v>89</v>
      </c>
      <c r="B28" s="138" t="s">
        <v>88</v>
      </c>
      <c r="C28" s="137" t="s">
        <v>84</v>
      </c>
      <c r="D28" s="146" t="s">
        <v>87</v>
      </c>
      <c r="E28" s="156" t="s">
        <v>236</v>
      </c>
      <c r="F28" s="151"/>
      <c r="G28" s="151"/>
      <c r="H28" s="176">
        <v>22000</v>
      </c>
      <c r="I28" s="176"/>
      <c r="J28" s="176"/>
      <c r="K28" s="151"/>
    </row>
    <row r="29" spans="1:11" ht="53.25" hidden="1" customHeight="1" x14ac:dyDescent="0.2">
      <c r="A29" s="137"/>
      <c r="B29" s="149"/>
      <c r="C29" s="148"/>
      <c r="D29" s="146"/>
      <c r="E29" s="156"/>
      <c r="F29" s="151"/>
      <c r="G29" s="151"/>
      <c r="H29" s="151"/>
      <c r="I29" s="151"/>
      <c r="J29" s="151"/>
      <c r="K29" s="151"/>
    </row>
    <row r="30" spans="1:11" ht="44.25" hidden="1" customHeight="1" x14ac:dyDescent="0.2">
      <c r="A30" s="159"/>
      <c r="B30" s="160"/>
      <c r="C30" s="161"/>
      <c r="D30" s="155"/>
      <c r="E30" s="158"/>
      <c r="F30" s="157"/>
      <c r="G30" s="157"/>
      <c r="H30" s="157"/>
      <c r="I30" s="157"/>
      <c r="J30" s="157"/>
      <c r="K30" s="157"/>
    </row>
    <row r="31" spans="1:11" ht="51" hidden="1" customHeight="1" x14ac:dyDescent="0.2">
      <c r="A31" s="162"/>
      <c r="B31" s="162"/>
      <c r="C31" s="163"/>
      <c r="D31" s="154"/>
      <c r="E31" s="156"/>
      <c r="F31" s="151"/>
      <c r="G31" s="151"/>
      <c r="H31" s="151"/>
      <c r="I31" s="151"/>
      <c r="J31" s="151"/>
      <c r="K31" s="151"/>
    </row>
    <row r="32" spans="1:11" ht="52.5" hidden="1" customHeight="1" x14ac:dyDescent="0.2">
      <c r="A32" s="162"/>
      <c r="B32" s="162"/>
      <c r="C32" s="164"/>
      <c r="D32" s="154"/>
      <c r="E32" s="156"/>
      <c r="F32" s="151"/>
      <c r="G32" s="151"/>
      <c r="H32" s="151"/>
      <c r="I32" s="151"/>
      <c r="J32" s="151"/>
      <c r="K32" s="151"/>
    </row>
    <row r="33" spans="1:18" s="63" customFormat="1" ht="42.75" customHeight="1" x14ac:dyDescent="0.3">
      <c r="A33" s="225" t="s">
        <v>275</v>
      </c>
      <c r="B33" s="225" t="s">
        <v>275</v>
      </c>
      <c r="C33" s="275" t="s">
        <v>275</v>
      </c>
      <c r="D33" s="291" t="s">
        <v>274</v>
      </c>
      <c r="E33" s="278" t="s">
        <v>275</v>
      </c>
      <c r="F33" s="292" t="s">
        <v>275</v>
      </c>
      <c r="G33" s="293"/>
      <c r="H33" s="294">
        <f>H7+H15+H22+H26</f>
        <v>6678900</v>
      </c>
      <c r="I33" s="294"/>
      <c r="J33" s="294"/>
      <c r="K33" s="292" t="s">
        <v>275</v>
      </c>
    </row>
    <row r="34" spans="1:18" ht="19.5" x14ac:dyDescent="0.2">
      <c r="D34" s="61"/>
      <c r="E34" s="62"/>
      <c r="F34" s="61"/>
      <c r="G34" s="61"/>
    </row>
    <row r="35" spans="1:18" s="57" customFormat="1" ht="30.75" customHeight="1" x14ac:dyDescent="0.3">
      <c r="A35" s="60" t="s">
        <v>379</v>
      </c>
      <c r="B35" s="56"/>
      <c r="C35" s="58"/>
      <c r="D35" s="58"/>
      <c r="E35" s="59"/>
      <c r="F35" s="58"/>
      <c r="G35" s="58"/>
      <c r="H35" s="177"/>
      <c r="I35" s="177"/>
      <c r="J35" s="177"/>
      <c r="K35" s="56"/>
    </row>
    <row r="36" spans="1:18" ht="13.5" customHeight="1" x14ac:dyDescent="0.2">
      <c r="E36" s="56"/>
    </row>
    <row r="37" spans="1:18" ht="20.25" hidden="1" customHeight="1" x14ac:dyDescent="0.2"/>
    <row r="38" spans="1:18" ht="28.5" hidden="1" customHeight="1" x14ac:dyDescent="0.2">
      <c r="A38" s="54"/>
      <c r="B38" s="54"/>
      <c r="C38" s="54"/>
      <c r="D38" s="54"/>
      <c r="F38" s="54"/>
      <c r="G38" s="54"/>
      <c r="H38" s="54"/>
      <c r="I38" s="54"/>
      <c r="J38" s="54"/>
      <c r="K38" s="54"/>
      <c r="L38" s="55"/>
      <c r="M38" s="55"/>
      <c r="N38" s="55"/>
      <c r="O38" s="55"/>
      <c r="P38" s="55"/>
      <c r="Q38" s="55"/>
      <c r="R38" s="55"/>
    </row>
    <row r="39" spans="1:18" ht="21" hidden="1" customHeight="1" x14ac:dyDescent="0.2">
      <c r="A39" s="53"/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12.75" hidden="1" customHeight="1" x14ac:dyDescent="0.2">
      <c r="A40" s="52"/>
      <c r="B40" s="52"/>
      <c r="C40" s="52"/>
      <c r="D40" s="52"/>
      <c r="E40" s="5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2.75" hidden="1" customHeight="1" x14ac:dyDescent="0.2">
      <c r="A41" s="53"/>
      <c r="B41" s="53"/>
      <c r="C41" s="53"/>
      <c r="D41" s="53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x14ac:dyDescent="0.2">
      <c r="A42" s="52"/>
      <c r="B42" s="52"/>
      <c r="C42" s="52"/>
      <c r="D42" s="52"/>
      <c r="E42" s="53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">
      <c r="E43" s="52"/>
    </row>
  </sheetData>
  <mergeCells count="4">
    <mergeCell ref="A3:K3"/>
    <mergeCell ref="G2:K2"/>
    <mergeCell ref="G1:K1"/>
    <mergeCell ref="A4:C4"/>
  </mergeCells>
  <printOptions horizontalCentered="1"/>
  <pageMargins left="0.19685039370078741" right="0" top="0.78740157480314965" bottom="0.31496062992125984" header="0.23622047244094491" footer="0.19685039370078741"/>
  <pageSetup paperSize="9" scale="5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8" zoomScale="70" zoomScaleNormal="70" workbookViewId="0"/>
  </sheetViews>
  <sheetFormatPr defaultColWidth="9.140625" defaultRowHeight="12.75" x14ac:dyDescent="0.2"/>
  <cols>
    <col min="1" max="1" width="14" style="81" customWidth="1"/>
    <col min="2" max="2" width="14.140625" style="81" customWidth="1"/>
    <col min="3" max="3" width="15.7109375" style="81" customWidth="1"/>
    <col min="4" max="4" width="40.5703125" style="80" customWidth="1"/>
    <col min="5" max="5" width="57.42578125" style="80" customWidth="1"/>
    <col min="6" max="6" width="17.7109375" style="80" customWidth="1"/>
    <col min="7" max="7" width="15.28515625" style="80" customWidth="1"/>
    <col min="8" max="8" width="0.140625" style="80" hidden="1" customWidth="1"/>
    <col min="9" max="9" width="17.42578125" style="80" customWidth="1"/>
    <col min="10" max="10" width="11.42578125" style="80" customWidth="1"/>
    <col min="11" max="11" width="12.42578125" style="80" customWidth="1"/>
    <col min="12" max="16384" width="9.140625" style="80"/>
  </cols>
  <sheetData>
    <row r="1" spans="1:11" ht="22.5" customHeight="1" x14ac:dyDescent="0.2">
      <c r="A1" s="253"/>
      <c r="F1" s="408" t="s">
        <v>293</v>
      </c>
      <c r="G1" s="409"/>
      <c r="H1" s="409"/>
      <c r="I1" s="409"/>
    </row>
    <row r="2" spans="1:11" ht="12.75" customHeight="1" x14ac:dyDescent="0.2">
      <c r="F2" s="406" t="s">
        <v>380</v>
      </c>
      <c r="G2" s="407"/>
      <c r="H2" s="407"/>
      <c r="I2" s="407"/>
    </row>
    <row r="3" spans="1:11" ht="28.5" customHeight="1" x14ac:dyDescent="0.2">
      <c r="D3" s="110"/>
      <c r="F3" s="407"/>
      <c r="G3" s="407"/>
      <c r="H3" s="407"/>
      <c r="I3" s="407"/>
    </row>
    <row r="4" spans="1:11" ht="15" customHeight="1" x14ac:dyDescent="0.2">
      <c r="F4" s="407"/>
      <c r="G4" s="407"/>
      <c r="H4" s="407"/>
      <c r="I4" s="407"/>
    </row>
    <row r="5" spans="1:11" s="109" customFormat="1" ht="40.5" customHeight="1" x14ac:dyDescent="0.35">
      <c r="A5" s="411" t="s">
        <v>381</v>
      </c>
      <c r="B5" s="411"/>
      <c r="C5" s="411"/>
      <c r="D5" s="411"/>
      <c r="E5" s="411"/>
      <c r="F5" s="411"/>
      <c r="G5" s="411"/>
      <c r="H5" s="411"/>
      <c r="I5" s="411"/>
    </row>
    <row r="6" spans="1:11" x14ac:dyDescent="0.2">
      <c r="H6" s="108"/>
    </row>
    <row r="7" spans="1:11" s="82" customFormat="1" ht="26.25" customHeight="1" x14ac:dyDescent="0.2">
      <c r="A7" s="412" t="s">
        <v>220</v>
      </c>
      <c r="B7" s="412" t="s">
        <v>219</v>
      </c>
      <c r="C7" s="412" t="s">
        <v>276</v>
      </c>
      <c r="D7" s="410" t="s">
        <v>277</v>
      </c>
      <c r="E7" s="403" t="s">
        <v>252</v>
      </c>
      <c r="F7" s="410" t="s">
        <v>278</v>
      </c>
      <c r="G7" s="410" t="s">
        <v>4</v>
      </c>
      <c r="H7" s="403"/>
      <c r="I7" s="410" t="s">
        <v>5</v>
      </c>
      <c r="J7" s="403" t="s">
        <v>6</v>
      </c>
      <c r="K7" s="403"/>
    </row>
    <row r="8" spans="1:11" s="82" customFormat="1" ht="105.75" customHeight="1" x14ac:dyDescent="0.2">
      <c r="A8" s="412"/>
      <c r="B8" s="412"/>
      <c r="C8" s="412"/>
      <c r="D8" s="410"/>
      <c r="E8" s="403"/>
      <c r="F8" s="410"/>
      <c r="G8" s="410"/>
      <c r="H8" s="403"/>
      <c r="I8" s="410"/>
      <c r="J8" s="96" t="s">
        <v>4</v>
      </c>
      <c r="K8" s="97" t="s">
        <v>8</v>
      </c>
    </row>
    <row r="9" spans="1:11" x14ac:dyDescent="0.2">
      <c r="A9" s="107">
        <v>1</v>
      </c>
      <c r="B9" s="106">
        <v>2</v>
      </c>
      <c r="C9" s="106">
        <v>3</v>
      </c>
      <c r="D9" s="105">
        <v>4</v>
      </c>
      <c r="E9" s="104">
        <v>5</v>
      </c>
      <c r="F9" s="103">
        <v>6</v>
      </c>
      <c r="G9" s="103">
        <v>7</v>
      </c>
      <c r="H9" s="103"/>
      <c r="I9" s="103">
        <v>8</v>
      </c>
      <c r="J9" s="92"/>
      <c r="K9" s="92"/>
    </row>
    <row r="10" spans="1:11" s="94" customFormat="1" ht="46.5" customHeight="1" x14ac:dyDescent="0.2">
      <c r="A10" s="215" t="s">
        <v>211</v>
      </c>
      <c r="B10" s="216"/>
      <c r="C10" s="216"/>
      <c r="D10" s="313" t="s">
        <v>251</v>
      </c>
      <c r="E10" s="201"/>
      <c r="F10" s="98"/>
      <c r="G10" s="98">
        <f>G11</f>
        <v>3228800</v>
      </c>
      <c r="H10" s="98">
        <f t="shared" ref="H10:K10" si="0">H11</f>
        <v>0</v>
      </c>
      <c r="I10" s="98">
        <f t="shared" si="0"/>
        <v>3161300</v>
      </c>
      <c r="J10" s="98">
        <f t="shared" si="0"/>
        <v>67500</v>
      </c>
      <c r="K10" s="98">
        <f t="shared" si="0"/>
        <v>0</v>
      </c>
    </row>
    <row r="11" spans="1:11" s="94" customFormat="1" ht="51.75" customHeight="1" x14ac:dyDescent="0.2">
      <c r="A11" s="215" t="s">
        <v>210</v>
      </c>
      <c r="B11" s="216"/>
      <c r="C11" s="216"/>
      <c r="D11" s="313" t="s">
        <v>251</v>
      </c>
      <c r="E11" s="201"/>
      <c r="F11" s="98"/>
      <c r="G11" s="98">
        <f>G13+G14+G15+G16+G17+G18+G19+G20+G21+G22+G23+G24+G25</f>
        <v>3228800</v>
      </c>
      <c r="H11" s="98">
        <f>H13+H14+H15+H16+H17+H18+H19+H20+H22</f>
        <v>0</v>
      </c>
      <c r="I11" s="98">
        <f>I13+I14+I15+I16+I17+I18+I19+I20+I21+I22+I23+I24+I25</f>
        <v>3161300</v>
      </c>
      <c r="J11" s="98">
        <f t="shared" ref="J11:K11" si="1">J13+J14+J15+J16+J17+J18+J19+J20+J21+J22+J23+J24+J25</f>
        <v>67500</v>
      </c>
      <c r="K11" s="98">
        <f t="shared" si="1"/>
        <v>0</v>
      </c>
    </row>
    <row r="12" spans="1:11" s="102" customFormat="1" ht="60.75" hidden="1" customHeight="1" x14ac:dyDescent="0.3">
      <c r="A12" s="178"/>
      <c r="B12" s="179"/>
      <c r="C12" s="179"/>
      <c r="D12" s="180"/>
      <c r="E12" s="181"/>
      <c r="F12" s="182"/>
      <c r="G12" s="202"/>
      <c r="H12" s="182"/>
      <c r="I12" s="182"/>
      <c r="J12" s="197"/>
      <c r="K12" s="197"/>
    </row>
    <row r="13" spans="1:11" s="102" customFormat="1" ht="84.75" customHeight="1" x14ac:dyDescent="0.2">
      <c r="A13" s="183" t="s">
        <v>250</v>
      </c>
      <c r="B13" s="217" t="s">
        <v>249</v>
      </c>
      <c r="C13" s="218">
        <v>1060</v>
      </c>
      <c r="D13" s="184" t="s">
        <v>279</v>
      </c>
      <c r="E13" s="185" t="s">
        <v>280</v>
      </c>
      <c r="F13" s="301" t="s">
        <v>395</v>
      </c>
      <c r="G13" s="203">
        <f>I13+J13</f>
        <v>167500</v>
      </c>
      <c r="H13" s="182"/>
      <c r="I13" s="182">
        <v>100000</v>
      </c>
      <c r="J13" s="182">
        <v>67500</v>
      </c>
      <c r="K13" s="197">
        <v>0</v>
      </c>
    </row>
    <row r="14" spans="1:11" ht="66" customHeight="1" x14ac:dyDescent="0.2">
      <c r="A14" s="219" t="s">
        <v>188</v>
      </c>
      <c r="B14" s="219" t="s">
        <v>187</v>
      </c>
      <c r="C14" s="219" t="s">
        <v>186</v>
      </c>
      <c r="D14" s="184" t="s">
        <v>185</v>
      </c>
      <c r="E14" s="185" t="s">
        <v>248</v>
      </c>
      <c r="F14" s="301" t="s">
        <v>390</v>
      </c>
      <c r="G14" s="203">
        <f t="shared" ref="G14:G21" si="2">I14+J14</f>
        <v>1050000</v>
      </c>
      <c r="H14" s="182"/>
      <c r="I14" s="182">
        <v>1050000</v>
      </c>
      <c r="J14" s="198">
        <v>0</v>
      </c>
      <c r="K14" s="198">
        <v>0</v>
      </c>
    </row>
    <row r="15" spans="1:11" ht="45.75" customHeight="1" x14ac:dyDescent="0.2">
      <c r="A15" s="220" t="s">
        <v>202</v>
      </c>
      <c r="B15" s="221">
        <v>3210</v>
      </c>
      <c r="C15" s="221">
        <v>1050</v>
      </c>
      <c r="D15" s="101" t="s">
        <v>199</v>
      </c>
      <c r="E15" s="185" t="s">
        <v>382</v>
      </c>
      <c r="F15" s="302" t="s">
        <v>408</v>
      </c>
      <c r="G15" s="203">
        <f t="shared" si="2"/>
        <v>18300</v>
      </c>
      <c r="H15" s="100"/>
      <c r="I15" s="182">
        <v>18300</v>
      </c>
      <c r="J15" s="198">
        <v>0</v>
      </c>
      <c r="K15" s="198">
        <v>0</v>
      </c>
    </row>
    <row r="16" spans="1:11" ht="69" customHeight="1" x14ac:dyDescent="0.2">
      <c r="A16" s="187" t="s">
        <v>206</v>
      </c>
      <c r="B16" s="188" t="s">
        <v>55</v>
      </c>
      <c r="C16" s="188" t="s">
        <v>62</v>
      </c>
      <c r="D16" s="189" t="s">
        <v>94</v>
      </c>
      <c r="E16" s="185" t="s">
        <v>383</v>
      </c>
      <c r="F16" s="303" t="s">
        <v>406</v>
      </c>
      <c r="G16" s="203">
        <f t="shared" si="2"/>
        <v>220000</v>
      </c>
      <c r="H16" s="186"/>
      <c r="I16" s="182">
        <v>220000</v>
      </c>
      <c r="J16" s="182">
        <v>0</v>
      </c>
      <c r="K16" s="198">
        <v>0</v>
      </c>
    </row>
    <row r="17" spans="1:11" ht="54" customHeight="1" x14ac:dyDescent="0.2">
      <c r="A17" s="179" t="s">
        <v>206</v>
      </c>
      <c r="B17" s="179" t="s">
        <v>55</v>
      </c>
      <c r="C17" s="179" t="s">
        <v>62</v>
      </c>
      <c r="D17" s="189" t="s">
        <v>94</v>
      </c>
      <c r="E17" s="404" t="s">
        <v>384</v>
      </c>
      <c r="F17" s="413" t="s">
        <v>408</v>
      </c>
      <c r="G17" s="203">
        <f t="shared" si="2"/>
        <v>105000</v>
      </c>
      <c r="H17" s="182"/>
      <c r="I17" s="182">
        <v>105000</v>
      </c>
      <c r="J17" s="182">
        <v>0</v>
      </c>
      <c r="K17" s="182">
        <v>0</v>
      </c>
    </row>
    <row r="18" spans="1:11" ht="53.25" customHeight="1" x14ac:dyDescent="0.2">
      <c r="A18" s="178" t="s">
        <v>177</v>
      </c>
      <c r="B18" s="179" t="s">
        <v>176</v>
      </c>
      <c r="C18" s="179" t="s">
        <v>132</v>
      </c>
      <c r="D18" s="180" t="s">
        <v>175</v>
      </c>
      <c r="E18" s="405"/>
      <c r="F18" s="392"/>
      <c r="G18" s="203">
        <f t="shared" si="2"/>
        <v>30000</v>
      </c>
      <c r="H18" s="182"/>
      <c r="I18" s="182">
        <v>30000</v>
      </c>
      <c r="J18" s="182">
        <v>0</v>
      </c>
      <c r="K18" s="182">
        <v>0</v>
      </c>
    </row>
    <row r="19" spans="1:11" ht="80.25" customHeight="1" x14ac:dyDescent="0.2">
      <c r="A19" s="179" t="s">
        <v>206</v>
      </c>
      <c r="B19" s="179" t="s">
        <v>55</v>
      </c>
      <c r="C19" s="179" t="s">
        <v>62</v>
      </c>
      <c r="D19" s="189" t="s">
        <v>94</v>
      </c>
      <c r="E19" s="190" t="s">
        <v>247</v>
      </c>
      <c r="F19" s="300" t="s">
        <v>417</v>
      </c>
      <c r="G19" s="222">
        <f t="shared" si="2"/>
        <v>80000</v>
      </c>
      <c r="H19" s="182"/>
      <c r="I19" s="182">
        <v>80000</v>
      </c>
      <c r="J19" s="198">
        <v>0</v>
      </c>
      <c r="K19" s="198">
        <v>0</v>
      </c>
    </row>
    <row r="20" spans="1:11" ht="112.5" customHeight="1" x14ac:dyDescent="0.2">
      <c r="A20" s="178" t="s">
        <v>205</v>
      </c>
      <c r="B20" s="179" t="s">
        <v>204</v>
      </c>
      <c r="C20" s="178" t="s">
        <v>111</v>
      </c>
      <c r="D20" s="180" t="s">
        <v>203</v>
      </c>
      <c r="E20" s="185" t="s">
        <v>246</v>
      </c>
      <c r="F20" s="186" t="s">
        <v>396</v>
      </c>
      <c r="G20" s="203">
        <f t="shared" si="2"/>
        <v>38000</v>
      </c>
      <c r="H20" s="182"/>
      <c r="I20" s="182">
        <v>38000</v>
      </c>
      <c r="J20" s="182">
        <v>0</v>
      </c>
      <c r="K20" s="182">
        <v>0</v>
      </c>
    </row>
    <row r="21" spans="1:11" ht="71.25" customHeight="1" x14ac:dyDescent="0.2">
      <c r="A21" s="295" t="s">
        <v>334</v>
      </c>
      <c r="B21" s="295" t="s">
        <v>335</v>
      </c>
      <c r="C21" s="296" t="s">
        <v>190</v>
      </c>
      <c r="D21" s="252" t="s">
        <v>336</v>
      </c>
      <c r="E21" s="190" t="s">
        <v>385</v>
      </c>
      <c r="F21" s="297" t="s">
        <v>386</v>
      </c>
      <c r="G21" s="222">
        <f t="shared" si="2"/>
        <v>200000</v>
      </c>
      <c r="H21" s="182"/>
      <c r="I21" s="182">
        <v>200000</v>
      </c>
      <c r="J21" s="198">
        <v>0</v>
      </c>
      <c r="K21" s="198">
        <v>0</v>
      </c>
    </row>
    <row r="22" spans="1:11" ht="63.75" customHeight="1" x14ac:dyDescent="0.2">
      <c r="A22" s="178" t="s">
        <v>192</v>
      </c>
      <c r="B22" s="199" t="s">
        <v>191</v>
      </c>
      <c r="C22" s="200" t="s">
        <v>190</v>
      </c>
      <c r="D22" s="171" t="s">
        <v>189</v>
      </c>
      <c r="E22" s="190" t="s">
        <v>281</v>
      </c>
      <c r="F22" s="300" t="s">
        <v>389</v>
      </c>
      <c r="G22" s="222">
        <f>I22+J22</f>
        <v>250000</v>
      </c>
      <c r="H22" s="182"/>
      <c r="I22" s="182">
        <v>250000</v>
      </c>
      <c r="J22" s="198">
        <v>0</v>
      </c>
      <c r="K22" s="198">
        <v>0</v>
      </c>
    </row>
    <row r="23" spans="1:11" ht="79.5" customHeight="1" x14ac:dyDescent="0.2">
      <c r="A23" s="178" t="s">
        <v>184</v>
      </c>
      <c r="B23" s="179" t="s">
        <v>183</v>
      </c>
      <c r="C23" s="178" t="s">
        <v>133</v>
      </c>
      <c r="D23" s="298" t="s">
        <v>182</v>
      </c>
      <c r="E23" s="190" t="s">
        <v>387</v>
      </c>
      <c r="F23" s="299" t="s">
        <v>388</v>
      </c>
      <c r="G23" s="222">
        <f>I23+J23</f>
        <v>900000</v>
      </c>
      <c r="H23" s="182"/>
      <c r="I23" s="182">
        <v>900000</v>
      </c>
      <c r="J23" s="198">
        <v>0</v>
      </c>
      <c r="K23" s="198">
        <v>0</v>
      </c>
    </row>
    <row r="24" spans="1:11" ht="89.25" customHeight="1" x14ac:dyDescent="0.2">
      <c r="A24" s="295" t="s">
        <v>340</v>
      </c>
      <c r="B24" s="295" t="s">
        <v>341</v>
      </c>
      <c r="C24" s="296" t="s">
        <v>172</v>
      </c>
      <c r="D24" s="252" t="s">
        <v>342</v>
      </c>
      <c r="E24" s="190" t="s">
        <v>391</v>
      </c>
      <c r="F24" s="300" t="s">
        <v>392</v>
      </c>
      <c r="G24" s="222">
        <f>I24+J24</f>
        <v>20000</v>
      </c>
      <c r="H24" s="182"/>
      <c r="I24" s="182">
        <v>20000</v>
      </c>
      <c r="J24" s="198">
        <v>0</v>
      </c>
      <c r="K24" s="198">
        <v>0</v>
      </c>
    </row>
    <row r="25" spans="1:11" ht="89.25" customHeight="1" x14ac:dyDescent="0.2">
      <c r="A25" s="295" t="s">
        <v>343</v>
      </c>
      <c r="B25" s="295" t="s">
        <v>344</v>
      </c>
      <c r="C25" s="296" t="s">
        <v>345</v>
      </c>
      <c r="D25" s="252" t="s">
        <v>346</v>
      </c>
      <c r="E25" s="190" t="s">
        <v>393</v>
      </c>
      <c r="F25" s="297" t="s">
        <v>394</v>
      </c>
      <c r="G25" s="222">
        <f>I25+J25</f>
        <v>150000</v>
      </c>
      <c r="H25" s="182"/>
      <c r="I25" s="182">
        <v>150000</v>
      </c>
      <c r="J25" s="198">
        <v>0</v>
      </c>
      <c r="K25" s="198">
        <v>0</v>
      </c>
    </row>
    <row r="26" spans="1:11" ht="50.25" customHeight="1" x14ac:dyDescent="0.2">
      <c r="A26" s="205" t="s">
        <v>166</v>
      </c>
      <c r="B26" s="206"/>
      <c r="C26" s="207"/>
      <c r="D26" s="314" t="s">
        <v>164</v>
      </c>
      <c r="E26" s="223"/>
      <c r="F26" s="224"/>
      <c r="G26" s="225">
        <f>G27</f>
        <v>220200</v>
      </c>
      <c r="H26" s="225">
        <f t="shared" ref="H26:K26" si="3">H27</f>
        <v>0</v>
      </c>
      <c r="I26" s="225">
        <f t="shared" si="3"/>
        <v>220200</v>
      </c>
      <c r="J26" s="225">
        <f t="shared" si="3"/>
        <v>0</v>
      </c>
      <c r="K26" s="225">
        <f t="shared" si="3"/>
        <v>0</v>
      </c>
    </row>
    <row r="27" spans="1:11" ht="49.5" customHeight="1" x14ac:dyDescent="0.2">
      <c r="A27" s="205" t="s">
        <v>165</v>
      </c>
      <c r="B27" s="206"/>
      <c r="C27" s="207"/>
      <c r="D27" s="314" t="s">
        <v>164</v>
      </c>
      <c r="E27" s="223"/>
      <c r="F27" s="224"/>
      <c r="G27" s="225">
        <f>G28+G29+G30</f>
        <v>220200</v>
      </c>
      <c r="H27" s="225">
        <f t="shared" ref="H27:K27" si="4">H28+H29+H30</f>
        <v>0</v>
      </c>
      <c r="I27" s="225">
        <f t="shared" si="4"/>
        <v>220200</v>
      </c>
      <c r="J27" s="225">
        <f t="shared" si="4"/>
        <v>0</v>
      </c>
      <c r="K27" s="225">
        <f t="shared" si="4"/>
        <v>0</v>
      </c>
    </row>
    <row r="28" spans="1:11" ht="78" customHeight="1" x14ac:dyDescent="0.2">
      <c r="A28" s="250" t="s">
        <v>147</v>
      </c>
      <c r="B28" s="250" t="s">
        <v>146</v>
      </c>
      <c r="C28" s="251" t="s">
        <v>145</v>
      </c>
      <c r="D28" s="252" t="s">
        <v>144</v>
      </c>
      <c r="E28" s="190" t="s">
        <v>397</v>
      </c>
      <c r="F28" s="150" t="s">
        <v>408</v>
      </c>
      <c r="G28" s="222">
        <f>I28+J28</f>
        <v>69000</v>
      </c>
      <c r="H28" s="182"/>
      <c r="I28" s="182">
        <v>69000</v>
      </c>
      <c r="J28" s="198">
        <v>0</v>
      </c>
      <c r="K28" s="198">
        <v>0</v>
      </c>
    </row>
    <row r="29" spans="1:11" ht="27" hidden="1" customHeight="1" x14ac:dyDescent="0.2">
      <c r="A29" s="247"/>
      <c r="B29" s="248"/>
      <c r="C29" s="249"/>
      <c r="D29" s="191"/>
      <c r="E29" s="190"/>
      <c r="F29" s="150"/>
      <c r="G29" s="222">
        <f t="shared" ref="G29:G30" si="5">I29+J29</f>
        <v>0</v>
      </c>
      <c r="H29" s="182"/>
      <c r="I29" s="182"/>
      <c r="J29" s="198"/>
      <c r="K29" s="198"/>
    </row>
    <row r="30" spans="1:11" ht="95.25" customHeight="1" x14ac:dyDescent="0.2">
      <c r="A30" s="250" t="s">
        <v>143</v>
      </c>
      <c r="B30" s="250" t="s">
        <v>142</v>
      </c>
      <c r="C30" s="251" t="s">
        <v>111</v>
      </c>
      <c r="D30" s="252" t="s">
        <v>141</v>
      </c>
      <c r="E30" s="244" t="s">
        <v>294</v>
      </c>
      <c r="F30" s="150" t="s">
        <v>398</v>
      </c>
      <c r="G30" s="222">
        <f t="shared" si="5"/>
        <v>151200</v>
      </c>
      <c r="H30" s="182"/>
      <c r="I30" s="182">
        <v>151200</v>
      </c>
      <c r="J30" s="198">
        <v>0</v>
      </c>
      <c r="K30" s="198">
        <v>0</v>
      </c>
    </row>
    <row r="31" spans="1:11" s="99" customFormat="1" ht="44.25" customHeight="1" x14ac:dyDescent="0.2">
      <c r="A31" s="205" t="s">
        <v>131</v>
      </c>
      <c r="B31" s="206"/>
      <c r="C31" s="207"/>
      <c r="D31" s="314" t="s">
        <v>129</v>
      </c>
      <c r="E31" s="209"/>
      <c r="F31" s="95"/>
      <c r="G31" s="98">
        <f>G32</f>
        <v>1390000</v>
      </c>
      <c r="H31" s="98">
        <f t="shared" ref="H31:K31" si="6">H32</f>
        <v>0</v>
      </c>
      <c r="I31" s="98">
        <f t="shared" si="6"/>
        <v>1390000</v>
      </c>
      <c r="J31" s="98">
        <f t="shared" si="6"/>
        <v>0</v>
      </c>
      <c r="K31" s="98">
        <f t="shared" si="6"/>
        <v>0</v>
      </c>
    </row>
    <row r="32" spans="1:11" s="99" customFormat="1" ht="49.5" customHeight="1" x14ac:dyDescent="0.2">
      <c r="A32" s="205" t="s">
        <v>130</v>
      </c>
      <c r="B32" s="206"/>
      <c r="C32" s="207"/>
      <c r="D32" s="314" t="s">
        <v>129</v>
      </c>
      <c r="E32" s="209"/>
      <c r="F32" s="95"/>
      <c r="G32" s="98">
        <f>G35+G36+G37+G38+G39+G40+G41+G42+G33+G34</f>
        <v>1390000</v>
      </c>
      <c r="H32" s="98">
        <f t="shared" ref="H32:K32" si="7">H35+H36+H37+H38+H39+H40+H41+H42+H33+H34</f>
        <v>0</v>
      </c>
      <c r="I32" s="98">
        <f t="shared" si="7"/>
        <v>1390000</v>
      </c>
      <c r="J32" s="98">
        <f t="shared" si="7"/>
        <v>0</v>
      </c>
      <c r="K32" s="98">
        <f t="shared" si="7"/>
        <v>0</v>
      </c>
    </row>
    <row r="33" spans="1:11" s="99" customFormat="1" ht="59.25" customHeight="1" x14ac:dyDescent="0.2">
      <c r="A33" s="295" t="s">
        <v>350</v>
      </c>
      <c r="B33" s="295" t="s">
        <v>351</v>
      </c>
      <c r="C33" s="296" t="s">
        <v>352</v>
      </c>
      <c r="D33" s="312" t="s">
        <v>353</v>
      </c>
      <c r="E33" s="185" t="s">
        <v>415</v>
      </c>
      <c r="F33" s="303" t="s">
        <v>416</v>
      </c>
      <c r="G33" s="203">
        <f>I33+J33</f>
        <v>170000</v>
      </c>
      <c r="H33" s="311"/>
      <c r="I33" s="182">
        <v>170000</v>
      </c>
      <c r="J33" s="311">
        <v>0</v>
      </c>
      <c r="K33" s="311">
        <v>0</v>
      </c>
    </row>
    <row r="34" spans="1:11" s="99" customFormat="1" ht="82.5" customHeight="1" x14ac:dyDescent="0.2">
      <c r="A34" s="295" t="s">
        <v>117</v>
      </c>
      <c r="B34" s="295" t="s">
        <v>116</v>
      </c>
      <c r="C34" s="296" t="s">
        <v>115</v>
      </c>
      <c r="D34" s="252" t="s">
        <v>114</v>
      </c>
      <c r="E34" s="185" t="s">
        <v>418</v>
      </c>
      <c r="F34" s="303" t="s">
        <v>419</v>
      </c>
      <c r="G34" s="203">
        <f>I34+J34</f>
        <v>160000</v>
      </c>
      <c r="H34" s="311"/>
      <c r="I34" s="182">
        <v>160000</v>
      </c>
      <c r="J34" s="311">
        <v>0</v>
      </c>
      <c r="K34" s="311">
        <v>0</v>
      </c>
    </row>
    <row r="35" spans="1:11" ht="141" customHeight="1" x14ac:dyDescent="0.2">
      <c r="A35" s="178" t="s">
        <v>109</v>
      </c>
      <c r="B35" s="179" t="s">
        <v>108</v>
      </c>
      <c r="C35" s="179" t="s">
        <v>107</v>
      </c>
      <c r="D35" s="180" t="s">
        <v>245</v>
      </c>
      <c r="E35" s="185" t="s">
        <v>282</v>
      </c>
      <c r="F35" s="303" t="s">
        <v>401</v>
      </c>
      <c r="G35" s="203">
        <f>I35+J35</f>
        <v>30000</v>
      </c>
      <c r="H35" s="182"/>
      <c r="I35" s="182">
        <v>30000</v>
      </c>
      <c r="J35" s="198">
        <v>0</v>
      </c>
      <c r="K35" s="198">
        <v>0</v>
      </c>
    </row>
    <row r="36" spans="1:11" ht="78.75" hidden="1" customHeight="1" x14ac:dyDescent="0.2">
      <c r="A36" s="178"/>
      <c r="B36" s="179"/>
      <c r="C36" s="179"/>
      <c r="D36" s="180"/>
      <c r="E36" s="185"/>
      <c r="F36" s="186"/>
      <c r="G36" s="203">
        <f t="shared" ref="G36:G42" si="8">I36+J36</f>
        <v>0</v>
      </c>
      <c r="H36" s="182"/>
      <c r="I36" s="182"/>
      <c r="J36" s="198"/>
      <c r="K36" s="198"/>
    </row>
    <row r="37" spans="1:11" ht="90.75" customHeight="1" x14ac:dyDescent="0.2">
      <c r="A37" s="178" t="s">
        <v>102</v>
      </c>
      <c r="B37" s="179" t="s">
        <v>101</v>
      </c>
      <c r="C37" s="178" t="s">
        <v>100</v>
      </c>
      <c r="D37" s="180" t="s">
        <v>99</v>
      </c>
      <c r="E37" s="192" t="s">
        <v>244</v>
      </c>
      <c r="F37" s="186" t="s">
        <v>405</v>
      </c>
      <c r="G37" s="203">
        <f t="shared" si="8"/>
        <v>80000</v>
      </c>
      <c r="H37" s="182"/>
      <c r="I37" s="182">
        <v>80000</v>
      </c>
      <c r="J37" s="198">
        <v>0</v>
      </c>
      <c r="K37" s="198">
        <v>0</v>
      </c>
    </row>
    <row r="38" spans="1:11" ht="71.25" customHeight="1" x14ac:dyDescent="0.2">
      <c r="A38" s="193" t="s">
        <v>127</v>
      </c>
      <c r="B38" s="179" t="s">
        <v>126</v>
      </c>
      <c r="C38" s="178" t="s">
        <v>119</v>
      </c>
      <c r="D38" s="180" t="s">
        <v>243</v>
      </c>
      <c r="E38" s="192" t="s">
        <v>399</v>
      </c>
      <c r="F38" s="303" t="s">
        <v>404</v>
      </c>
      <c r="G38" s="203">
        <f t="shared" si="8"/>
        <v>60000</v>
      </c>
      <c r="H38" s="182"/>
      <c r="I38" s="182">
        <v>60000</v>
      </c>
      <c r="J38" s="198">
        <v>0</v>
      </c>
      <c r="K38" s="198">
        <v>0</v>
      </c>
    </row>
    <row r="39" spans="1:11" ht="88.5" customHeight="1" x14ac:dyDescent="0.2">
      <c r="A39" s="193" t="s">
        <v>124</v>
      </c>
      <c r="B39" s="179" t="s">
        <v>123</v>
      </c>
      <c r="C39" s="179" t="s">
        <v>119</v>
      </c>
      <c r="D39" s="180" t="s">
        <v>122</v>
      </c>
      <c r="E39" s="194" t="s">
        <v>400</v>
      </c>
      <c r="F39" s="186" t="s">
        <v>409</v>
      </c>
      <c r="G39" s="203">
        <f t="shared" si="8"/>
        <v>500000</v>
      </c>
      <c r="H39" s="182"/>
      <c r="I39" s="182">
        <v>500000</v>
      </c>
      <c r="J39" s="198">
        <v>0</v>
      </c>
      <c r="K39" s="198">
        <v>0</v>
      </c>
    </row>
    <row r="40" spans="1:11" s="82" customFormat="1" ht="93" hidden="1" customHeight="1" x14ac:dyDescent="0.2">
      <c r="A40" s="195" t="s">
        <v>121</v>
      </c>
      <c r="B40" s="195" t="s">
        <v>120</v>
      </c>
      <c r="C40" s="196" t="s">
        <v>119</v>
      </c>
      <c r="D40" s="143" t="s">
        <v>118</v>
      </c>
      <c r="E40" s="194" t="s">
        <v>283</v>
      </c>
      <c r="F40" s="186"/>
      <c r="G40" s="203">
        <f t="shared" si="8"/>
        <v>0</v>
      </c>
      <c r="H40" s="182"/>
      <c r="I40" s="182"/>
      <c r="J40" s="182">
        <v>0</v>
      </c>
      <c r="K40" s="182">
        <v>0</v>
      </c>
    </row>
    <row r="41" spans="1:11" ht="71.25" customHeight="1" x14ac:dyDescent="0.2">
      <c r="A41" s="178" t="s">
        <v>102</v>
      </c>
      <c r="B41" s="179" t="s">
        <v>101</v>
      </c>
      <c r="C41" s="178" t="s">
        <v>100</v>
      </c>
      <c r="D41" s="180" t="s">
        <v>99</v>
      </c>
      <c r="E41" s="192" t="s">
        <v>284</v>
      </c>
      <c r="F41" s="301" t="s">
        <v>402</v>
      </c>
      <c r="G41" s="203">
        <f t="shared" si="8"/>
        <v>350000</v>
      </c>
      <c r="H41" s="182"/>
      <c r="I41" s="182">
        <v>350000</v>
      </c>
      <c r="J41" s="198">
        <v>0</v>
      </c>
      <c r="K41" s="198">
        <v>0</v>
      </c>
    </row>
    <row r="42" spans="1:11" ht="58.5" customHeight="1" x14ac:dyDescent="0.3">
      <c r="A42" s="178" t="s">
        <v>102</v>
      </c>
      <c r="B42" s="179" t="s">
        <v>101</v>
      </c>
      <c r="C42" s="178" t="s">
        <v>100</v>
      </c>
      <c r="D42" s="180" t="s">
        <v>99</v>
      </c>
      <c r="E42" s="256" t="s">
        <v>285</v>
      </c>
      <c r="F42" s="301" t="s">
        <v>403</v>
      </c>
      <c r="G42" s="203">
        <f t="shared" si="8"/>
        <v>40000</v>
      </c>
      <c r="H42" s="182"/>
      <c r="I42" s="182">
        <v>40000</v>
      </c>
      <c r="J42" s="198">
        <v>0</v>
      </c>
      <c r="K42" s="198">
        <v>0</v>
      </c>
    </row>
    <row r="43" spans="1:11" ht="57.75" hidden="1" customHeight="1" x14ac:dyDescent="0.2">
      <c r="A43" s="205" t="s">
        <v>98</v>
      </c>
      <c r="B43" s="206"/>
      <c r="C43" s="207"/>
      <c r="D43" s="208" t="s">
        <v>96</v>
      </c>
      <c r="E43" s="226"/>
      <c r="F43" s="202"/>
      <c r="G43" s="204">
        <f>G44</f>
        <v>0</v>
      </c>
      <c r="H43" s="204">
        <f t="shared" ref="H43:K44" si="9">H44</f>
        <v>0</v>
      </c>
      <c r="I43" s="204">
        <f t="shared" si="9"/>
        <v>0</v>
      </c>
      <c r="J43" s="204">
        <f t="shared" si="9"/>
        <v>0</v>
      </c>
      <c r="K43" s="204">
        <f t="shared" si="9"/>
        <v>0</v>
      </c>
    </row>
    <row r="44" spans="1:11" ht="51" hidden="1" customHeight="1" x14ac:dyDescent="0.2">
      <c r="A44" s="205" t="s">
        <v>97</v>
      </c>
      <c r="B44" s="206"/>
      <c r="C44" s="207"/>
      <c r="D44" s="208" t="s">
        <v>96</v>
      </c>
      <c r="E44" s="226"/>
      <c r="F44" s="202"/>
      <c r="G44" s="204">
        <f>G45</f>
        <v>0</v>
      </c>
      <c r="H44" s="204">
        <f t="shared" si="9"/>
        <v>0</v>
      </c>
      <c r="I44" s="204">
        <f t="shared" si="9"/>
        <v>0</v>
      </c>
      <c r="J44" s="204">
        <f t="shared" si="9"/>
        <v>0</v>
      </c>
      <c r="K44" s="204">
        <f t="shared" si="9"/>
        <v>0</v>
      </c>
    </row>
    <row r="45" spans="1:11" ht="74.25" hidden="1" customHeight="1" x14ac:dyDescent="0.2">
      <c r="A45" s="250" t="s">
        <v>75</v>
      </c>
      <c r="B45" s="250" t="s">
        <v>74</v>
      </c>
      <c r="C45" s="251" t="s">
        <v>73</v>
      </c>
      <c r="D45" s="252" t="s">
        <v>72</v>
      </c>
      <c r="E45" s="255" t="s">
        <v>286</v>
      </c>
      <c r="F45" s="182"/>
      <c r="G45" s="203">
        <f>I45+J45</f>
        <v>0</v>
      </c>
      <c r="H45" s="182"/>
      <c r="I45" s="182"/>
      <c r="J45" s="198">
        <v>0</v>
      </c>
      <c r="K45" s="198">
        <v>0</v>
      </c>
    </row>
    <row r="46" spans="1:11" s="94" customFormat="1" ht="60" hidden="1" customHeight="1" x14ac:dyDescent="0.2">
      <c r="A46" s="210" t="s">
        <v>71</v>
      </c>
      <c r="B46" s="211"/>
      <c r="C46" s="212"/>
      <c r="D46" s="213" t="s">
        <v>242</v>
      </c>
      <c r="E46" s="209"/>
      <c r="F46" s="98"/>
      <c r="G46" s="204">
        <f>G47</f>
        <v>0</v>
      </c>
      <c r="H46" s="98"/>
      <c r="I46" s="98">
        <f>I47</f>
        <v>0</v>
      </c>
      <c r="J46" s="98">
        <f t="shared" ref="J46:K46" si="10">J47</f>
        <v>0</v>
      </c>
      <c r="K46" s="98">
        <f t="shared" si="10"/>
        <v>0</v>
      </c>
    </row>
    <row r="47" spans="1:11" ht="33" hidden="1" customHeight="1" x14ac:dyDescent="0.2">
      <c r="A47" s="178" t="s">
        <v>57</v>
      </c>
      <c r="B47" s="179" t="s">
        <v>56</v>
      </c>
      <c r="C47" s="178" t="s">
        <v>55</v>
      </c>
      <c r="D47" s="143" t="s">
        <v>42</v>
      </c>
      <c r="E47" s="255" t="s">
        <v>287</v>
      </c>
      <c r="F47" s="182"/>
      <c r="G47" s="203">
        <f>I47+J47</f>
        <v>0</v>
      </c>
      <c r="H47" s="182"/>
      <c r="I47" s="182"/>
      <c r="J47" s="198">
        <v>0</v>
      </c>
      <c r="K47" s="198">
        <v>0</v>
      </c>
    </row>
    <row r="48" spans="1:11" s="94" customFormat="1" ht="54" customHeight="1" x14ac:dyDescent="0.2">
      <c r="A48" s="214"/>
      <c r="B48" s="214"/>
      <c r="C48" s="214"/>
      <c r="D48" s="315" t="s">
        <v>4</v>
      </c>
      <c r="E48" s="201"/>
      <c r="F48" s="95"/>
      <c r="G48" s="95">
        <f>G11+G26+G31+G43+G46</f>
        <v>4839000</v>
      </c>
      <c r="H48" s="95">
        <f>H11+H26+H31+H43+H46</f>
        <v>0</v>
      </c>
      <c r="I48" s="95">
        <f>I11+I26+I31+I43+I46</f>
        <v>4771500</v>
      </c>
      <c r="J48" s="95">
        <f>J11+J26+J31+J43+J46</f>
        <v>67500</v>
      </c>
      <c r="K48" s="95">
        <f>K11+K26+K31+K43+K46</f>
        <v>0</v>
      </c>
    </row>
    <row r="49" spans="1:9" ht="12.75" hidden="1" customHeight="1" x14ac:dyDescent="0.2">
      <c r="A49" s="93"/>
      <c r="B49" s="93"/>
      <c r="C49" s="93"/>
      <c r="D49" s="92"/>
      <c r="E49" s="92"/>
      <c r="F49" s="92"/>
      <c r="G49" s="92"/>
      <c r="H49" s="92"/>
      <c r="I49" s="92"/>
    </row>
    <row r="50" spans="1:9" ht="12.75" hidden="1" customHeight="1" x14ac:dyDescent="0.2">
      <c r="A50" s="93"/>
      <c r="B50" s="93"/>
      <c r="C50" s="93"/>
      <c r="D50" s="92"/>
      <c r="E50" s="92"/>
      <c r="F50" s="92"/>
      <c r="G50" s="92"/>
      <c r="H50" s="92"/>
      <c r="I50" s="92"/>
    </row>
    <row r="51" spans="1:9" ht="18" customHeight="1" x14ac:dyDescent="0.2"/>
    <row r="52" spans="1:9" s="85" customFormat="1" ht="25.5" customHeight="1" x14ac:dyDescent="0.3">
      <c r="A52" s="91" t="s">
        <v>407</v>
      </c>
      <c r="B52" s="90"/>
      <c r="C52" s="90"/>
      <c r="D52" s="89"/>
      <c r="E52" s="88"/>
      <c r="F52" s="87"/>
      <c r="H52" s="86"/>
    </row>
    <row r="53" spans="1:9" ht="15.75" x14ac:dyDescent="0.25">
      <c r="A53" s="84"/>
      <c r="B53" s="84"/>
      <c r="C53" s="84"/>
      <c r="D53" s="83"/>
      <c r="E53" s="82"/>
      <c r="F53" s="8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dod 1</vt:lpstr>
      <vt:lpstr>dod 2</vt:lpstr>
      <vt:lpstr>dod 3</vt:lpstr>
      <vt:lpstr>dod 4</vt:lpstr>
      <vt:lpstr>Dod5</vt:lpstr>
      <vt:lpstr>Dod6</vt:lpstr>
      <vt:lpstr>Dod7</vt:lpstr>
      <vt:lpstr>'dod 1'!Заголовки_для_печати</vt:lpstr>
      <vt:lpstr>'dod 3'!Заголовки_для_печати</vt:lpstr>
      <vt:lpstr>'Dod6'!Заголовки_для_печати</vt:lpstr>
      <vt:lpstr>'Dod7'!Заголовки_для_печати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2019-11-25T17:50:08Z</cp:lastPrinted>
  <dcterms:created xsi:type="dcterms:W3CDTF">2018-12-11T07:04:36Z</dcterms:created>
  <dcterms:modified xsi:type="dcterms:W3CDTF">2019-11-27T10:22:54Z</dcterms:modified>
</cp:coreProperties>
</file>